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DieseArbeitsmappe" defaultThemeVersion="124226"/>
  <mc:AlternateContent xmlns:mc="http://schemas.openxmlformats.org/markup-compatibility/2006">
    <mc:Choice Requires="x15">
      <x15ac:absPath xmlns:x15ac="http://schemas.microsoft.com/office/spreadsheetml/2010/11/ac" url="K:\_internet_\SITEMAP_lkspn\WIRTSCHAFT\unternehmen Revier\Onlinepräsenz\Antragsanlagen\"/>
    </mc:Choice>
  </mc:AlternateContent>
  <workbookProtection workbookPassword="C662" lockStructure="1"/>
  <bookViews>
    <workbookView xWindow="0" yWindow="0" windowWidth="28800" windowHeight="10500" tabRatio="707" activeTab="2"/>
  </bookViews>
  <sheets>
    <sheet name="Hilfe" sheetId="7" r:id="rId1"/>
    <sheet name="Vorplanung" sheetId="8" r:id="rId2"/>
    <sheet name="Finanzplan" sheetId="4" r:id="rId3"/>
    <sheet name="Projektplan" sheetId="2" r:id="rId4"/>
    <sheet name="Einnahmen" sheetId="3" r:id="rId5"/>
    <sheet name="Ausgaben-Kosten" sheetId="1" r:id="rId6"/>
    <sheet name="Anlagen" sheetId="6" r:id="rId7"/>
    <sheet name="Tabelle5" sheetId="5" state="hidden" r:id="rId8"/>
  </sheets>
  <definedNames>
    <definedName name="_xlnm._FilterDatabase" localSheetId="1" hidden="1">Vorplanung!$A$13:$D$15</definedName>
    <definedName name="_xlnm.Print_Titles" localSheetId="5">'Ausgaben-Kosten'!$A:$A,'Ausgaben-Kosten'!$8:$8</definedName>
    <definedName name="_xlnm.Print_Titles" localSheetId="4">Einnahmen!$A:$A,Einnahmen!$6:$6</definedName>
    <definedName name="_xlnm.Print_Titles" localSheetId="3">Projektplan!$A:$A,Projektplan!$6:$7</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 i="4" l="1"/>
  <c r="G9" i="4"/>
  <c r="G26" i="4" s="1"/>
  <c r="K6" i="2" l="1"/>
  <c r="G23" i="4"/>
  <c r="G24" i="4"/>
  <c r="G25" i="4"/>
  <c r="G16" i="4"/>
  <c r="F9" i="4"/>
  <c r="J6" i="2" s="1"/>
  <c r="E9" i="4"/>
  <c r="I6" i="2" s="1"/>
  <c r="D9" i="4"/>
  <c r="H6" i="2" s="1"/>
  <c r="C9" i="4"/>
  <c r="G6" i="2" s="1"/>
  <c r="G21" i="4" l="1"/>
  <c r="D7" i="2"/>
  <c r="C7" i="2"/>
  <c r="E7" i="2" l="1"/>
  <c r="C4" i="6" l="1"/>
  <c r="C3" i="6"/>
  <c r="C2" i="6"/>
  <c r="C4" i="1"/>
  <c r="C3" i="1"/>
  <c r="C2" i="1"/>
  <c r="C4" i="3"/>
  <c r="C3" i="3"/>
  <c r="C2" i="3"/>
  <c r="C4" i="2"/>
  <c r="C3" i="2"/>
  <c r="C2" i="2"/>
  <c r="C11" i="8"/>
  <c r="I197" i="1" l="1"/>
  <c r="B15" i="6"/>
  <c r="A17" i="2"/>
  <c r="B320" i="1"/>
  <c r="B297" i="1"/>
  <c r="B274" i="1"/>
  <c r="B251" i="1"/>
  <c r="B228" i="1"/>
  <c r="I21" i="1" l="1"/>
  <c r="B65" i="1"/>
  <c r="I109" i="1"/>
  <c r="I153" i="1"/>
  <c r="B197" i="1"/>
  <c r="B28" i="6"/>
  <c r="I43" i="1"/>
  <c r="I87" i="1"/>
  <c r="I131" i="1"/>
  <c r="I175" i="1"/>
  <c r="B21" i="1"/>
  <c r="B43" i="1"/>
  <c r="I65" i="1"/>
  <c r="B87" i="1"/>
  <c r="B109" i="1"/>
  <c r="B131" i="1"/>
  <c r="B153" i="1"/>
  <c r="B175" i="1"/>
  <c r="I228" i="1"/>
  <c r="I251" i="1"/>
  <c r="I274" i="1"/>
  <c r="I297" i="1"/>
  <c r="I320" i="1"/>
  <c r="A30" i="2"/>
  <c r="L17" i="2"/>
  <c r="L30" i="2"/>
  <c r="B8" i="1" l="1"/>
  <c r="D8" i="1"/>
  <c r="B1" i="1"/>
  <c r="O6" i="2"/>
  <c r="O10" i="2" s="1"/>
  <c r="A19" i="4"/>
  <c r="R6" i="2" s="1"/>
  <c r="A18" i="4"/>
  <c r="A17" i="4"/>
  <c r="A15" i="4"/>
  <c r="A14" i="4"/>
  <c r="A13" i="4"/>
  <c r="A11" i="4"/>
  <c r="F6" i="2" s="1"/>
  <c r="B13" i="8"/>
  <c r="B15" i="8" s="1"/>
  <c r="C13" i="8"/>
  <c r="N6" i="2" l="1"/>
  <c r="G15" i="4"/>
  <c r="P6" i="2"/>
  <c r="G17" i="4"/>
  <c r="C18" i="4"/>
  <c r="G18" i="4"/>
  <c r="L6" i="2"/>
  <c r="G13" i="4"/>
  <c r="M6" i="2"/>
  <c r="G14" i="4"/>
  <c r="G19" i="4" s="1"/>
  <c r="C18" i="8"/>
  <c r="C17" i="8" s="1"/>
  <c r="C15" i="8"/>
  <c r="B18" i="4"/>
  <c r="Q6" i="2"/>
  <c r="F18" i="4"/>
  <c r="D18" i="4"/>
  <c r="E18" i="4"/>
  <c r="B18" i="8"/>
  <c r="B17" i="8" s="1"/>
  <c r="G11" i="4" l="1"/>
  <c r="G30" i="4" s="1"/>
  <c r="J29" i="2"/>
  <c r="J13" i="2"/>
  <c r="J12" i="2"/>
  <c r="J11" i="2"/>
  <c r="J28" i="2"/>
  <c r="J9" i="2"/>
  <c r="J18" i="2"/>
  <c r="J22" i="2"/>
  <c r="J27" i="2"/>
  <c r="J25" i="2"/>
  <c r="J24" i="2"/>
  <c r="J14" i="2"/>
  <c r="J20" i="2"/>
  <c r="J19" i="2"/>
  <c r="J16" i="2"/>
  <c r="J10" i="2"/>
  <c r="J23" i="2"/>
  <c r="J15" i="2"/>
  <c r="J26" i="2"/>
  <c r="J21" i="2"/>
  <c r="G10" i="2"/>
  <c r="G12" i="2"/>
  <c r="G14" i="2"/>
  <c r="G16" i="2"/>
  <c r="H10" i="2"/>
  <c r="H12" i="2"/>
  <c r="H14" i="2"/>
  <c r="I10" i="2"/>
  <c r="I12" i="2"/>
  <c r="I14" i="2"/>
  <c r="I16" i="2"/>
  <c r="K14" i="2"/>
  <c r="K15" i="2"/>
  <c r="K10" i="2"/>
  <c r="K12" i="2"/>
  <c r="K16" i="2"/>
  <c r="G9" i="2"/>
  <c r="G11" i="2"/>
  <c r="G13" i="2"/>
  <c r="G15" i="2"/>
  <c r="H9" i="2"/>
  <c r="H13" i="2"/>
  <c r="I9" i="2"/>
  <c r="H11" i="2"/>
  <c r="H15" i="2"/>
  <c r="H16" i="2"/>
  <c r="I11" i="2"/>
  <c r="I13" i="2"/>
  <c r="I15" i="2"/>
  <c r="K9" i="2"/>
  <c r="K11" i="2"/>
  <c r="K13" i="2"/>
  <c r="K20" i="2"/>
  <c r="K22" i="2"/>
  <c r="K24" i="2"/>
  <c r="K26" i="2"/>
  <c r="K28" i="2"/>
  <c r="G18" i="2"/>
  <c r="G19" i="2"/>
  <c r="G21" i="2"/>
  <c r="G23" i="2"/>
  <c r="G25" i="2"/>
  <c r="F25" i="2" s="1"/>
  <c r="G27" i="2"/>
  <c r="H19" i="2"/>
  <c r="H21" i="2"/>
  <c r="H23" i="2"/>
  <c r="H25" i="2"/>
  <c r="H27" i="2"/>
  <c r="H29" i="2"/>
  <c r="I27" i="2"/>
  <c r="I24" i="2"/>
  <c r="G29" i="2"/>
  <c r="I19" i="2"/>
  <c r="I21" i="2"/>
  <c r="I23" i="2"/>
  <c r="I25" i="2"/>
  <c r="I29" i="2"/>
  <c r="I28" i="2"/>
  <c r="K19" i="2"/>
  <c r="K21" i="2"/>
  <c r="K23" i="2"/>
  <c r="K25" i="2"/>
  <c r="K27" i="2"/>
  <c r="K29" i="2"/>
  <c r="G26" i="2"/>
  <c r="H18" i="2"/>
  <c r="G20" i="2"/>
  <c r="G22" i="2"/>
  <c r="G24" i="2"/>
  <c r="G28" i="2"/>
  <c r="I26" i="2"/>
  <c r="H20" i="2"/>
  <c r="H22" i="2"/>
  <c r="H24" i="2"/>
  <c r="H26" i="2"/>
  <c r="H28" i="2"/>
  <c r="I18" i="2"/>
  <c r="I20" i="2"/>
  <c r="I22" i="2"/>
  <c r="K18" i="2"/>
  <c r="Q9" i="2"/>
  <c r="Q11" i="2"/>
  <c r="Q13" i="2"/>
  <c r="Q15" i="2"/>
  <c r="Q18" i="2"/>
  <c r="Q20" i="2"/>
  <c r="Q22" i="2"/>
  <c r="Q24" i="2"/>
  <c r="Q26" i="2"/>
  <c r="Q28" i="2"/>
  <c r="Q10" i="2"/>
  <c r="Q12" i="2"/>
  <c r="Q14" i="2"/>
  <c r="Q16" i="2"/>
  <c r="Q19" i="2"/>
  <c r="Q21" i="2"/>
  <c r="Q23" i="2"/>
  <c r="Q25" i="2"/>
  <c r="Q27" i="2"/>
  <c r="Q29" i="2"/>
  <c r="G28" i="4" l="1"/>
  <c r="G31" i="4" s="1"/>
  <c r="F21" i="2"/>
  <c r="F23" i="2"/>
  <c r="F11" i="2"/>
  <c r="F12" i="2"/>
  <c r="F9" i="2"/>
  <c r="G7" i="2"/>
  <c r="F10" i="2"/>
  <c r="H7" i="2"/>
  <c r="F15" i="2"/>
  <c r="F16" i="2"/>
  <c r="J7" i="2"/>
  <c r="F13" i="2"/>
  <c r="F14" i="2"/>
  <c r="L9" i="2"/>
  <c r="L10" i="2"/>
  <c r="D13" i="4" l="1"/>
  <c r="E13" i="4"/>
  <c r="F13" i="4"/>
  <c r="D14" i="4"/>
  <c r="E14" i="4"/>
  <c r="F14" i="4"/>
  <c r="F19" i="4" s="1"/>
  <c r="D15" i="4"/>
  <c r="E15" i="4"/>
  <c r="F15" i="4"/>
  <c r="D16" i="4"/>
  <c r="E16" i="4"/>
  <c r="F16" i="4"/>
  <c r="D17" i="4"/>
  <c r="E17" i="4"/>
  <c r="F17" i="4"/>
  <c r="C14" i="4"/>
  <c r="C15" i="4"/>
  <c r="C16" i="4"/>
  <c r="C17" i="4"/>
  <c r="C13" i="4"/>
  <c r="D23" i="4"/>
  <c r="E23" i="4"/>
  <c r="F23" i="4"/>
  <c r="D24" i="4"/>
  <c r="E24" i="4"/>
  <c r="F24" i="4"/>
  <c r="D25" i="4"/>
  <c r="E25" i="4"/>
  <c r="F25" i="4"/>
  <c r="D26" i="4"/>
  <c r="E26" i="4"/>
  <c r="F26" i="4"/>
  <c r="C24" i="4"/>
  <c r="C25" i="4"/>
  <c r="C26" i="4"/>
  <c r="C23" i="4"/>
  <c r="C19" i="4" l="1"/>
  <c r="D19" i="4"/>
  <c r="E19" i="4"/>
  <c r="B7" i="2"/>
  <c r="B19" i="4" l="1"/>
  <c r="F22" i="2" s="1"/>
  <c r="B45" i="3"/>
  <c r="I45" i="3"/>
  <c r="B68" i="3"/>
  <c r="I68" i="3"/>
  <c r="B22" i="3"/>
  <c r="I22" i="3"/>
  <c r="M10" i="2" l="1"/>
  <c r="R10" i="2" s="1"/>
  <c r="N10" i="2"/>
  <c r="P10" i="2"/>
  <c r="L11" i="2"/>
  <c r="M11" i="2"/>
  <c r="R11" i="2" s="1"/>
  <c r="N11" i="2"/>
  <c r="O11" i="2"/>
  <c r="P11" i="2"/>
  <c r="L12" i="2"/>
  <c r="M12" i="2"/>
  <c r="R12" i="2" s="1"/>
  <c r="N12" i="2"/>
  <c r="O12" i="2"/>
  <c r="P12" i="2"/>
  <c r="L13" i="2"/>
  <c r="M13" i="2"/>
  <c r="R13" i="2" s="1"/>
  <c r="N13" i="2"/>
  <c r="O13" i="2"/>
  <c r="P13" i="2"/>
  <c r="L14" i="2"/>
  <c r="M14" i="2"/>
  <c r="R14" i="2" s="1"/>
  <c r="N14" i="2"/>
  <c r="O14" i="2"/>
  <c r="P14" i="2"/>
  <c r="L15" i="2"/>
  <c r="M15" i="2"/>
  <c r="R15" i="2" s="1"/>
  <c r="N15" i="2"/>
  <c r="O15" i="2"/>
  <c r="P15" i="2"/>
  <c r="L16" i="2"/>
  <c r="M16" i="2"/>
  <c r="R16" i="2" s="1"/>
  <c r="N16" i="2"/>
  <c r="O16" i="2"/>
  <c r="P16" i="2"/>
  <c r="L18" i="2"/>
  <c r="M18" i="2"/>
  <c r="R18" i="2" s="1"/>
  <c r="N18" i="2"/>
  <c r="O18" i="2"/>
  <c r="P18" i="2"/>
  <c r="L19" i="2"/>
  <c r="M19" i="2"/>
  <c r="R19" i="2" s="1"/>
  <c r="N19" i="2"/>
  <c r="O19" i="2"/>
  <c r="P19" i="2"/>
  <c r="L20" i="2"/>
  <c r="M20" i="2"/>
  <c r="R20" i="2" s="1"/>
  <c r="N20" i="2"/>
  <c r="O20" i="2"/>
  <c r="P20" i="2"/>
  <c r="L21" i="2"/>
  <c r="M21" i="2"/>
  <c r="R21" i="2" s="1"/>
  <c r="N21" i="2"/>
  <c r="O21" i="2"/>
  <c r="P21" i="2"/>
  <c r="L22" i="2"/>
  <c r="M22" i="2"/>
  <c r="R22" i="2" s="1"/>
  <c r="N22" i="2"/>
  <c r="O22" i="2"/>
  <c r="P22" i="2"/>
  <c r="L23" i="2"/>
  <c r="M23" i="2"/>
  <c r="R23" i="2" s="1"/>
  <c r="N23" i="2"/>
  <c r="O23" i="2"/>
  <c r="P23" i="2"/>
  <c r="L24" i="2"/>
  <c r="M24" i="2"/>
  <c r="R24" i="2" s="1"/>
  <c r="N24" i="2"/>
  <c r="O24" i="2"/>
  <c r="P24" i="2"/>
  <c r="L25" i="2"/>
  <c r="M25" i="2"/>
  <c r="R25" i="2" s="1"/>
  <c r="N25" i="2"/>
  <c r="O25" i="2"/>
  <c r="P25" i="2"/>
  <c r="L26" i="2"/>
  <c r="M26" i="2"/>
  <c r="R26" i="2" s="1"/>
  <c r="N26" i="2"/>
  <c r="O26" i="2"/>
  <c r="P26" i="2"/>
  <c r="L27" i="2"/>
  <c r="M27" i="2"/>
  <c r="R27" i="2" s="1"/>
  <c r="N27" i="2"/>
  <c r="O27" i="2"/>
  <c r="P27" i="2"/>
  <c r="L28" i="2"/>
  <c r="M28" i="2"/>
  <c r="R28" i="2" s="1"/>
  <c r="N28" i="2"/>
  <c r="O28" i="2"/>
  <c r="P28" i="2"/>
  <c r="L29" i="2"/>
  <c r="M29" i="2"/>
  <c r="R29" i="2" s="1"/>
  <c r="N29" i="2"/>
  <c r="O29" i="2"/>
  <c r="P29" i="2"/>
  <c r="M9" i="2"/>
  <c r="R9" i="2" s="1"/>
  <c r="N9" i="2"/>
  <c r="O9" i="2"/>
  <c r="P9" i="2"/>
  <c r="L7" i="2" l="1"/>
  <c r="P7" i="2"/>
  <c r="N7" i="2"/>
  <c r="O7" i="2"/>
  <c r="M7" i="2"/>
  <c r="B26" i="4"/>
  <c r="F29" i="2" s="1"/>
  <c r="Q7" i="2" l="1"/>
  <c r="F21" i="4"/>
  <c r="D21" i="4"/>
  <c r="E21" i="4"/>
  <c r="C21" i="4"/>
  <c r="E11" i="2"/>
  <c r="E12" i="2"/>
  <c r="E13" i="2"/>
  <c r="E14" i="2"/>
  <c r="E15" i="2"/>
  <c r="E16" i="2"/>
  <c r="E18" i="2"/>
  <c r="E19" i="2"/>
  <c r="E20" i="2"/>
  <c r="E21" i="2"/>
  <c r="E22" i="2"/>
  <c r="E23" i="2"/>
  <c r="E24" i="2"/>
  <c r="E25" i="2"/>
  <c r="E26" i="2"/>
  <c r="E27" i="2"/>
  <c r="E28" i="2"/>
  <c r="E29" i="2"/>
  <c r="E9" i="2"/>
  <c r="B14" i="4" l="1"/>
  <c r="B15" i="4"/>
  <c r="F18" i="2" s="1"/>
  <c r="B16" i="4"/>
  <c r="F19" i="2" s="1"/>
  <c r="B17" i="4"/>
  <c r="F20" i="2" s="1"/>
  <c r="B13" i="4"/>
  <c r="B24" i="4"/>
  <c r="F27" i="2" s="1"/>
  <c r="B25" i="4"/>
  <c r="F28" i="2" s="1"/>
  <c r="B23" i="4"/>
  <c r="F26" i="2" s="1"/>
  <c r="B11" i="4" l="1"/>
  <c r="D11" i="4"/>
  <c r="E11" i="4"/>
  <c r="F11" i="4"/>
  <c r="F30" i="4" s="1"/>
  <c r="C11" i="4"/>
  <c r="B21" i="4"/>
  <c r="F24" i="2" s="1"/>
  <c r="F7" i="2" s="1"/>
  <c r="D30" i="4" l="1"/>
  <c r="I7" i="2"/>
  <c r="C30" i="4"/>
  <c r="E30" i="4"/>
  <c r="K7" i="2"/>
  <c r="B30" i="4"/>
  <c r="R7" i="2"/>
  <c r="E28" i="4"/>
  <c r="E31" i="4" s="1"/>
  <c r="D28" i="4"/>
  <c r="D31" i="4" s="1"/>
  <c r="B28" i="4"/>
  <c r="B31" i="4" s="1"/>
  <c r="F28" i="4"/>
  <c r="F31" i="4" s="1"/>
  <c r="C28" i="4"/>
  <c r="C31" i="4" s="1"/>
  <c r="E10" i="2"/>
</calcChain>
</file>

<file path=xl/comments1.xml><?xml version="1.0" encoding="utf-8"?>
<comments xmlns="http://schemas.openxmlformats.org/spreadsheetml/2006/main">
  <authors>
    <author>H J</author>
  </authors>
  <commentList>
    <comment ref="A7" authorId="0" shapeId="0">
      <text>
        <r>
          <rPr>
            <b/>
            <sz val="9"/>
            <color indexed="81"/>
            <rFont val="Segoe UI"/>
            <family val="2"/>
          </rPr>
          <t>Wert muss zwischen 0 % und max. 120% liegen.</t>
        </r>
        <r>
          <rPr>
            <sz val="9"/>
            <color indexed="81"/>
            <rFont val="Segoe UI"/>
            <family val="2"/>
          </rPr>
          <t xml:space="preserve">
</t>
        </r>
      </text>
    </comment>
  </commentList>
</comments>
</file>

<file path=xl/sharedStrings.xml><?xml version="1.0" encoding="utf-8"?>
<sst xmlns="http://schemas.openxmlformats.org/spreadsheetml/2006/main" count="215" uniqueCount="138">
  <si>
    <t>lf ID</t>
  </si>
  <si>
    <t>Name</t>
  </si>
  <si>
    <t>Posten</t>
  </si>
  <si>
    <t>Arbeitspaket</t>
  </si>
  <si>
    <t>Periode</t>
  </si>
  <si>
    <t>Erläuterung</t>
  </si>
  <si>
    <t>Ap1</t>
  </si>
  <si>
    <t>Ap2</t>
  </si>
  <si>
    <t>Ap3</t>
  </si>
  <si>
    <t>Ap4</t>
  </si>
  <si>
    <t>Ap5</t>
  </si>
  <si>
    <t>Ap6</t>
  </si>
  <si>
    <t>Ap7</t>
  </si>
  <si>
    <t>Ap8</t>
  </si>
  <si>
    <t>Ap9</t>
  </si>
  <si>
    <t>Ap10</t>
  </si>
  <si>
    <t>Ap11</t>
  </si>
  <si>
    <t>Ap12</t>
  </si>
  <si>
    <t>Ap13</t>
  </si>
  <si>
    <t>Ap14</t>
  </si>
  <si>
    <t>Projekt</t>
  </si>
  <si>
    <t>Laufzeit</t>
  </si>
  <si>
    <t>Von</t>
  </si>
  <si>
    <t>Bis</t>
  </si>
  <si>
    <t>Höhe</t>
  </si>
  <si>
    <t>MwSt</t>
  </si>
  <si>
    <t>ja</t>
  </si>
  <si>
    <t>nein</t>
  </si>
  <si>
    <t>entfällt</t>
  </si>
  <si>
    <t>Ap15</t>
  </si>
  <si>
    <t>Ap16</t>
  </si>
  <si>
    <t>Ap17</t>
  </si>
  <si>
    <t>Ap18</t>
  </si>
  <si>
    <t>Ap19</t>
  </si>
  <si>
    <t>Einnahmenübersicht</t>
  </si>
  <si>
    <t>Eigenmittel (Finanzmittel)</t>
  </si>
  <si>
    <t>Gesamt</t>
  </si>
  <si>
    <t>Gesamteinnahmen</t>
  </si>
  <si>
    <t>Fehlbetrag / Förderbedarf</t>
  </si>
  <si>
    <t>Eigenmittelquote</t>
  </si>
  <si>
    <t>Förderquote</t>
  </si>
  <si>
    <t>Wertermittlung</t>
  </si>
  <si>
    <t>Projektablauf</t>
  </si>
  <si>
    <t>Erläuterung (wenn der Platz nicht ausreichend ist, dann bitte die Erläuterung auf ein Extrablatt beifügen)</t>
  </si>
  <si>
    <t>davon</t>
  </si>
  <si>
    <t>Einnahmen</t>
  </si>
  <si>
    <t>Projektplan</t>
  </si>
  <si>
    <t>Finanzplan</t>
  </si>
  <si>
    <t>Erläuterungen</t>
  </si>
  <si>
    <t xml:space="preserve">Zu </t>
  </si>
  <si>
    <t>Ergänzungen</t>
  </si>
  <si>
    <t>Lf. Nr. / AP /Zeile</t>
  </si>
  <si>
    <t>Arbeitspakete</t>
  </si>
  <si>
    <t>Von - Bis</t>
  </si>
  <si>
    <t xml:space="preserve">Im Punkt Arbeitspakete können Sie Teilprojekte Ihres Projektes darstellen. Wählen Sie bitte einen aussagekräftigen Arbeitspaketnamen aus. </t>
  </si>
  <si>
    <t xml:space="preserve">In diese beiden Felder tragen Sie bitte den Beginn und das voraussichtliche Ende des Arbeitspaketes ein. </t>
  </si>
  <si>
    <t>Einnahmen und Ausgaben</t>
  </si>
  <si>
    <t xml:space="preserve">Tragen Sie die voraussichtliche Einnahme bzw. Ausgabe ein. </t>
  </si>
  <si>
    <t>Anlagen / Weitere Erläuterungen</t>
  </si>
  <si>
    <t xml:space="preserve">Bitte geben Sie an, auf welches Tabellenblatt und lf. Nr. Sie eingehen möchten. </t>
  </si>
  <si>
    <t xml:space="preserve">Ort, Datum  </t>
  </si>
  <si>
    <t>Stempel und Unterschrift Vertretungsberechtigte(r)</t>
  </si>
  <si>
    <t>Allg. Maßn.</t>
  </si>
  <si>
    <t>Hinweise zum ausfüllen des Projekt- und Finanzplanes</t>
  </si>
  <si>
    <t xml:space="preserve">1) die Finanzierung der anfallenden Eigenmittel bei den zuwendungsfähigen Projektausgaben und der gesamten nicht zuwendungsfähigen Projektausgaben laut Projektantrag in entsprechender Höhe sowie </t>
  </si>
  <si>
    <t>Ich erkläre, dass ich über ausreichende finanzielle Ressourcen zur Sicherstellung einer erfolgreichen Umsetzung des Projektteils, für den ich laut Projektantrag zuständig bin, verfüge und verfügen werde.  Insbesondere ist:</t>
  </si>
  <si>
    <t>Erfahrungswerte</t>
  </si>
  <si>
    <t xml:space="preserve">Katalogangaben o.ä. </t>
  </si>
  <si>
    <t>Tragen Sie hier ein, ob Ihnen aufgrund von Katalogangaben o.ä. genaue Kalkulationszahlen vorliegen, Erfahrungswerte oder ob es sich um geschätzte Werte handelt.</t>
  </si>
  <si>
    <t>Ordnen Sie bitte die Einnahme einem Arbeitspaket zu. Sollten Eigenmittel nicht genau einem Arbeitspaket zugeordnet werden können, ordnen Sie sie bitte den allgemeinen Maßnahmen zu.</t>
  </si>
  <si>
    <t>Ordnen Sie Ihre Ausgabe bitte einer Einnahme-/Ausgabeart zu.</t>
  </si>
  <si>
    <t>Bei der Darstellung der Eigenmittel kann ausnahmsweise auf eine arbeitspaketbezogene Zuordnung verzichtet werden.</t>
  </si>
  <si>
    <t>Schätzwert</t>
  </si>
  <si>
    <t>Betrag</t>
  </si>
  <si>
    <t>Einnahmeart</t>
  </si>
  <si>
    <t>Einnahmebezeichnung</t>
  </si>
  <si>
    <t>Projektbezogene Einnahmen</t>
  </si>
  <si>
    <t>öffentliche Zuschüsse Dritter</t>
  </si>
  <si>
    <t>Pauschalierungen und das Bilden von Sammelposten ist nicht zugelassen (alle Ausgaben sind projektbezogen nachzuweisen).</t>
  </si>
  <si>
    <t xml:space="preserve">Hinweis: </t>
  </si>
  <si>
    <t xml:space="preserve">Grundsätzlich sind für das Projekt Eigenmittel zu verwenden. In Summe sollte am Ende mindestens die durch die Richtlinie minimale Eigenmittelquote aufgebracht werden. </t>
  </si>
  <si>
    <t>Eigenmittel / und Fremdkapital</t>
  </si>
  <si>
    <r>
      <t xml:space="preserve">Sollte die Gesamtausgaben nicht mit den Projektplanausgaben übereinstimmen, färben sich die Gesamtausgaben im Finanzplan </t>
    </r>
    <r>
      <rPr>
        <sz val="11"/>
        <color rgb="FFFF0000"/>
        <rFont val="Times New Roman"/>
        <family val="1"/>
      </rPr>
      <t>ROT.</t>
    </r>
  </si>
  <si>
    <t>Sämtliche ausfüllbare Zellen sind grau hinterlegt.</t>
  </si>
  <si>
    <t>Gesamtkosten</t>
  </si>
  <si>
    <t>Materialkosten</t>
  </si>
  <si>
    <t>Personalkosten</t>
  </si>
  <si>
    <t>Kosten für Fremdleistungen</t>
  </si>
  <si>
    <t>Pauschale</t>
  </si>
  <si>
    <t>Reisekosten</t>
  </si>
  <si>
    <t>Tarif</t>
  </si>
  <si>
    <t>Kosten</t>
  </si>
  <si>
    <t>Einnahme / Kostenbezeichnung</t>
  </si>
  <si>
    <t xml:space="preserve">Hier geben Sie bitte der Kosten/Einnahme eine plausible Bezeichnung. </t>
  </si>
  <si>
    <t>Einnahme/Kostenart</t>
  </si>
  <si>
    <r>
      <t xml:space="preserve">Dieses Tabellenblatt wird automatisch errechnet. </t>
    </r>
    <r>
      <rPr>
        <b/>
        <sz val="11"/>
        <rFont val="Times New Roman"/>
        <family val="1"/>
      </rPr>
      <t>Darum tragen Sie bitte sämtliche im Projekt zurechnungsfähigen Einnahmen und Kosten im dazugehörigen Tabellenblatt ein.</t>
    </r>
  </si>
  <si>
    <t>Ausgabenbasis</t>
  </si>
  <si>
    <t>Kostenbasis</t>
  </si>
  <si>
    <t>Gesamtausgaben</t>
  </si>
  <si>
    <t>Personalausgaben</t>
  </si>
  <si>
    <t>Sachausgaben</t>
  </si>
  <si>
    <t>Investitionen</t>
  </si>
  <si>
    <t>Reiseausgaben</t>
  </si>
  <si>
    <t>Sonstige Ausgaben</t>
  </si>
  <si>
    <t>Sonstige Kosten</t>
  </si>
  <si>
    <t>Notwendige Eigenmittel</t>
  </si>
  <si>
    <t>Materialeinzelkosten</t>
  </si>
  <si>
    <t>Personaleinzelkosten</t>
  </si>
  <si>
    <t>Vorhabenspezifische AfA</t>
  </si>
  <si>
    <t>geplante Förderquote</t>
  </si>
  <si>
    <t>Korrigierte Förderquote*</t>
  </si>
  <si>
    <t>Abrechnung nach</t>
  </si>
  <si>
    <t>Fremdleistungen</t>
  </si>
  <si>
    <t xml:space="preserve">2) die Vor- und Zwischenfinanzierung des in meinem Zuständigkeitsbereich liegenden Projektteils – laut den im Projektantrag angegebenen Zeiträumen – bis zum Erhalt der Teilerstattung der zuwendungsfähigen Ausgaben/Kosten aus dem Projekt sichergestellt. </t>
  </si>
  <si>
    <t>Vorkalkulation</t>
  </si>
  <si>
    <t>Abschreibungen</t>
  </si>
  <si>
    <t xml:space="preserve">Soweit im Rahmen der Durchführung des beantragten Vorhabens eine Vorsteuerabzugsberechtigung vorliegt, ist dies bei der Berechnung der Gesamtkosten/-ausgaben zu berücksichtigen (Preise ohne Umsatzsteuer). </t>
  </si>
  <si>
    <t>Fremdkapital</t>
  </si>
  <si>
    <r>
      <rPr>
        <b/>
        <sz val="11"/>
        <color theme="1"/>
        <rFont val="Calibri"/>
        <family val="2"/>
        <scheme val="minor"/>
      </rPr>
      <t>Sachausgaben / Materialkosten</t>
    </r>
    <r>
      <rPr>
        <sz val="11"/>
        <color theme="1"/>
        <rFont val="Calibri"/>
        <family val="2"/>
        <scheme val="minor"/>
      </rPr>
      <t xml:space="preserve">: </t>
    </r>
    <r>
      <rPr>
        <sz val="11"/>
        <color theme="1"/>
        <rFont val="Calibri"/>
        <family val="2"/>
      </rPr>
      <t>Projektbezogene</t>
    </r>
    <r>
      <rPr>
        <sz val="11"/>
        <color theme="1"/>
        <rFont val="Calibri"/>
        <family val="2"/>
        <scheme val="minor"/>
      </rPr>
      <t xml:space="preserve"> Verbrauchsgüter. Keine Unterschiede zwischen Ausgabenabrechnung und Kostenabrechnung. </t>
    </r>
  </si>
  <si>
    <r>
      <rPr>
        <b/>
        <sz val="11"/>
        <color theme="1"/>
        <rFont val="Calibri"/>
        <family val="2"/>
      </rPr>
      <t>Investitionen:</t>
    </r>
    <r>
      <rPr>
        <sz val="11"/>
        <color theme="1"/>
        <rFont val="Calibri"/>
        <family val="2"/>
        <scheme val="minor"/>
      </rPr>
      <t xml:space="preserve"> projektbezogene bilanzierungspflichtige Ausgaben. Wird nicht bei der Abrechnung auf Kostenbasis berücksichtigt. </t>
    </r>
  </si>
  <si>
    <r>
      <rPr>
        <b/>
        <sz val="11"/>
        <color theme="1"/>
        <rFont val="Calibri"/>
        <family val="2"/>
        <scheme val="minor"/>
      </rPr>
      <t>Fremdleistungen:</t>
    </r>
    <r>
      <rPr>
        <sz val="11"/>
        <color theme="1"/>
        <rFont val="Calibri"/>
        <family val="2"/>
        <scheme val="minor"/>
      </rPr>
      <t xml:space="preserve"> Sind projektbezogene Dienstleistungen die nicht oder nur mit erheblichen Mehraufwand selbst durchgeführt werden können. Gem. Förderrichtlinie Punkt 8 "Sonstige Förderbestimmungen" wird abweichend von Nr. 3.1 ANBest-P  die Wertgrenze, ab der Vergaberecht anzuwenden ist, von 100.000 Euro auf 200.000 Euro erhöht. In diesen Fällen hat der Zuwendungsempfänger Aufträge nur an fachkundige und leistungsfähige Anbieter nach wettbewerbi ichen Gesichtspunkten zu wirtschaftlichen Bedingungen zu vergeben. Soweit möglich sind dazu </t>
    </r>
    <r>
      <rPr>
        <b/>
        <sz val="11"/>
        <color theme="1"/>
        <rFont val="Calibri"/>
        <family val="2"/>
      </rPr>
      <t>mindestens drei Angebote einzuholen. Verfahren und Ergebnisse sind zu dokumentieren.</t>
    </r>
  </si>
  <si>
    <r>
      <t xml:space="preserve">Personalausgaben: </t>
    </r>
    <r>
      <rPr>
        <sz val="11"/>
        <color theme="1"/>
        <rFont val="Times New Roman"/>
        <family val="1"/>
      </rPr>
      <t>abrechnungsfähige Ausgaben ist der Jahresbruttolohn/-gehalt, Zulagen wie Jahressonderentgelt/-zahlung, Urlaubsgeld,</t>
    </r>
    <r>
      <rPr>
        <b/>
        <sz val="11"/>
        <color theme="1"/>
        <rFont val="Times New Roman"/>
        <family val="1"/>
      </rPr>
      <t xml:space="preserve"> </t>
    </r>
    <r>
      <rPr>
        <u/>
        <sz val="11"/>
        <color theme="1"/>
        <rFont val="Times New Roman"/>
        <family val="1"/>
      </rPr>
      <t>gesetzliche Arbeitgeberanteil</t>
    </r>
    <r>
      <rPr>
        <sz val="11"/>
        <color theme="1"/>
        <rFont val="Times New Roman"/>
        <family val="1"/>
      </rPr>
      <t xml:space="preserve">. </t>
    </r>
    <r>
      <rPr>
        <b/>
        <sz val="11"/>
        <color theme="1"/>
        <rFont val="Times New Roman"/>
        <family val="1"/>
      </rPr>
      <t>Nicht zuwendungsfähige Personalausgaben</t>
    </r>
    <r>
      <rPr>
        <sz val="11"/>
        <color theme="1"/>
        <rFont val="Times New Roman"/>
        <family val="1"/>
      </rPr>
      <t xml:space="preserve"> sind erfolgsabhängige Zulagen, Gemeinkosten und Beiträge zur privaten Rentenversicherung. </t>
    </r>
  </si>
  <si>
    <r>
      <rPr>
        <b/>
        <sz val="11"/>
        <color theme="1"/>
        <rFont val="Calibri"/>
        <family val="2"/>
      </rPr>
      <t>Sonstige Ausgaben/ Kosten</t>
    </r>
    <r>
      <rPr>
        <sz val="11"/>
        <color theme="1"/>
        <rFont val="Calibri"/>
        <family val="2"/>
        <scheme val="minor"/>
      </rPr>
      <t>: Sind projektbezogene Ausgaben/Kosten die in keine der anderen Kategorien fallen.</t>
    </r>
  </si>
  <si>
    <t>*sofern die maximale Förderung von 200.000 EUR überschritten wird, wird der notwendige Eigenanteil und Förderquote korrigiert.</t>
  </si>
  <si>
    <r>
      <rPr>
        <b/>
        <sz val="11"/>
        <color theme="1"/>
        <rFont val="Calibri"/>
        <family val="2"/>
      </rPr>
      <t>Reiseausgaben/-kosten</t>
    </r>
    <r>
      <rPr>
        <b/>
        <sz val="11"/>
        <color theme="1"/>
        <rFont val="Calibri"/>
        <family val="2"/>
        <scheme val="minor"/>
      </rPr>
      <t>:</t>
    </r>
    <r>
      <rPr>
        <sz val="11"/>
        <color theme="1"/>
        <rFont val="Calibri"/>
        <family val="2"/>
        <scheme val="minor"/>
      </rPr>
      <t xml:space="preserve"> sind projektbezogene Dienstreisen, die gem. Bundesreisekostengesetz abgerechnet werden.</t>
    </r>
  </si>
  <si>
    <r>
      <rPr>
        <b/>
        <sz val="11"/>
        <color theme="1"/>
        <rFont val="Calibri"/>
        <family val="2"/>
      </rPr>
      <t>Pauschale</t>
    </r>
    <r>
      <rPr>
        <sz val="11"/>
        <color theme="1"/>
        <rFont val="Calibri"/>
        <family val="2"/>
        <scheme val="minor"/>
      </rPr>
      <t xml:space="preserve">: Nur bei Kostenabrechnung! Wird anhand der projektbezogenen Personalkosten mit 120 % berechnet und beinhaltet eine Pauschale für sämtliche anfallenden kalkulatorischen Gemeinkosten (z.B. Verwaltungsgemeinkosten, Urlaubs- und Krankentage usw.).  </t>
    </r>
  </si>
  <si>
    <r>
      <rPr>
        <b/>
        <sz val="11"/>
        <color theme="1"/>
        <rFont val="Calibri"/>
        <family val="2"/>
      </rPr>
      <t>Abschreibungen:</t>
    </r>
    <r>
      <rPr>
        <sz val="11"/>
        <color theme="1"/>
        <rFont val="Calibri"/>
        <family val="2"/>
        <scheme val="minor"/>
      </rPr>
      <t xml:space="preserve"> projektbezogene Abschreibungen von Anlagegüter(projektbezogene Neuanschaffungen/Bestandsanlagegüter) dürfen anteiligt abgerechnet werden. Werden nicht bei der Abrechnung auf Ausgabenbasis abgerechnet.</t>
    </r>
  </si>
  <si>
    <r>
      <t xml:space="preserve">Personalkosten: </t>
    </r>
    <r>
      <rPr>
        <sz val="11"/>
        <color theme="1"/>
        <rFont val="Times New Roman"/>
        <family val="1"/>
      </rPr>
      <t xml:space="preserve">abrechnungsfähige Kosten ist der Jahresbruttolohn/-gehalt, Zulagen wie Jahressonderentgelt/-zahlung, Urlaubssonderentgelt. </t>
    </r>
    <r>
      <rPr>
        <b/>
        <sz val="11"/>
        <color theme="1"/>
        <rFont val="Times New Roman"/>
        <family val="1"/>
      </rPr>
      <t>Nicht zuwendungsfähige Personalkosten</t>
    </r>
    <r>
      <rPr>
        <sz val="11"/>
        <color theme="1"/>
        <rFont val="Times New Roman"/>
        <family val="1"/>
      </rPr>
      <t xml:space="preserve"> sind erfolgsabhängige Zulagen, gesetzl. Arbeitgeberanteil, Gemeinkosten und Beiträge zur privaten Rentenversicherung. Ebenfalls nicht zugehörig zu Personalkosten sind Minijober (können unter Sonstige Kosten angesetzt werden).</t>
    </r>
  </si>
  <si>
    <t>Aktenzeichen</t>
  </si>
  <si>
    <t>Bitte hier das Aktenzeichen eintragen</t>
  </si>
  <si>
    <t>Antragsteller</t>
  </si>
  <si>
    <t>Bitte hier den Namen des Antragstellers eintragen</t>
  </si>
  <si>
    <t>Bitte hier den Projekttitel eintragen</t>
  </si>
  <si>
    <t>Bitte hier und folgend die Arbeitspakete bezeichnen</t>
  </si>
  <si>
    <t>Gemeinkostenpauschale in %</t>
  </si>
  <si>
    <t>Projektlaufzeit</t>
  </si>
  <si>
    <t>von</t>
  </si>
  <si>
    <t>bis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</si>
</sst>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quot;_-;\-* #,##0.00\ &quot;€&quot;_-;_-* &quot;-&quot;??\ &quot;€&quot;_-;_-@_-"/>
    <numFmt numFmtId="164" formatCode="0\ &quot;Monate&quot;"/>
  </numFmts>
  <fonts count="27" x14ac:knownFonts="1">
    <font>
      <sz val="11"/>
      <color theme="1"/>
      <name val="Calibri"/>
      <family val="2"/>
      <scheme val="minor"/>
    </font>
    <font>
      <sz val="11"/>
      <color theme="1"/>
      <name val="Calibri"/>
      <family val="2"/>
      <scheme val="minor"/>
    </font>
    <font>
      <sz val="11"/>
      <color rgb="FF9C6500"/>
      <name val="Calibri"/>
      <family val="2"/>
      <scheme val="minor"/>
    </font>
    <font>
      <b/>
      <sz val="11"/>
      <color theme="1"/>
      <name val="Times New Roman"/>
      <family val="1"/>
    </font>
    <font>
      <sz val="11"/>
      <color theme="1"/>
      <name val="Times New Roman"/>
      <family val="1"/>
    </font>
    <font>
      <sz val="12"/>
      <color theme="1"/>
      <name val="Times New Roman"/>
      <family val="1"/>
    </font>
    <font>
      <b/>
      <sz val="20"/>
      <color theme="1"/>
      <name val="Times New Roman"/>
      <family val="1"/>
    </font>
    <font>
      <b/>
      <sz val="12"/>
      <color theme="1"/>
      <name val="Times New Roman"/>
      <family val="1"/>
    </font>
    <font>
      <i/>
      <sz val="11"/>
      <color theme="1"/>
      <name val="Times New Roman"/>
      <family val="1"/>
    </font>
    <font>
      <sz val="11"/>
      <color rgb="FFFF0000"/>
      <name val="Calibri"/>
      <family val="2"/>
      <scheme val="minor"/>
    </font>
    <font>
      <sz val="11"/>
      <name val="Calibri"/>
      <family val="2"/>
      <scheme val="minor"/>
    </font>
    <font>
      <b/>
      <sz val="11"/>
      <name val="Times New Roman"/>
      <family val="1"/>
    </font>
    <font>
      <sz val="11"/>
      <name val="Times New Roman"/>
      <family val="1"/>
    </font>
    <font>
      <i/>
      <sz val="11"/>
      <name val="Times New Roman"/>
      <family val="1"/>
    </font>
    <font>
      <sz val="11"/>
      <color rgb="FFFF0000"/>
      <name val="Times New Roman"/>
      <family val="1"/>
    </font>
    <font>
      <b/>
      <sz val="11"/>
      <color theme="1"/>
      <name val="Calibri"/>
      <family val="2"/>
      <scheme val="minor"/>
    </font>
    <font>
      <u/>
      <sz val="11"/>
      <color theme="1"/>
      <name val="Times New Roman"/>
      <family val="1"/>
    </font>
    <font>
      <b/>
      <sz val="11"/>
      <color theme="1"/>
      <name val="Calibri"/>
      <family val="2"/>
    </font>
    <font>
      <sz val="11"/>
      <color theme="1"/>
      <name val="Calibri"/>
      <family val="2"/>
    </font>
    <font>
      <i/>
      <sz val="10"/>
      <color theme="1"/>
      <name val="Times New Roman"/>
      <family val="1"/>
    </font>
    <font>
      <sz val="9"/>
      <color theme="1"/>
      <name val="Times New Roman"/>
      <family val="1"/>
    </font>
    <font>
      <sz val="8"/>
      <color theme="1"/>
      <name val="Times New Roman"/>
      <family val="1"/>
    </font>
    <font>
      <sz val="8"/>
      <name val="Calibri"/>
      <family val="2"/>
      <scheme val="minor"/>
    </font>
    <font>
      <sz val="9"/>
      <color indexed="81"/>
      <name val="Segoe UI"/>
      <family val="2"/>
    </font>
    <font>
      <b/>
      <sz val="9"/>
      <color indexed="81"/>
      <name val="Segoe UI"/>
      <family val="2"/>
    </font>
    <font>
      <sz val="9"/>
      <color theme="1"/>
      <name val="Calibri"/>
      <family val="2"/>
      <scheme val="minor"/>
    </font>
    <font>
      <sz val="10"/>
      <color theme="1"/>
      <name val="Times New Roman"/>
      <family val="1"/>
    </font>
  </fonts>
  <fills count="7">
    <fill>
      <patternFill patternType="none"/>
    </fill>
    <fill>
      <patternFill patternType="gray125"/>
    </fill>
    <fill>
      <patternFill patternType="solid">
        <fgColor rgb="FFFFEB9C"/>
      </patternFill>
    </fill>
    <fill>
      <patternFill patternType="solid">
        <fgColor theme="8"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s>
  <borders count="52">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bottom style="medium">
        <color auto="1"/>
      </bottom>
      <diagonal/>
    </border>
    <border>
      <left style="thin">
        <color auto="1"/>
      </left>
      <right/>
      <top/>
      <bottom style="thin">
        <color auto="1"/>
      </bottom>
      <diagonal/>
    </border>
    <border>
      <left style="thin">
        <color auto="1"/>
      </left>
      <right/>
      <top/>
      <bottom/>
      <diagonal/>
    </border>
    <border>
      <left/>
      <right/>
      <top style="medium">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thin">
        <color auto="1"/>
      </right>
      <top/>
      <bottom/>
      <diagonal/>
    </border>
    <border>
      <left/>
      <right/>
      <top style="thin">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bottom/>
      <diagonal/>
    </border>
    <border>
      <left/>
      <right style="thin">
        <color auto="1"/>
      </right>
      <top style="thin">
        <color auto="1"/>
      </top>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style="medium">
        <color auto="1"/>
      </top>
      <bottom style="thin">
        <color auto="1"/>
      </bottom>
      <diagonal/>
    </border>
    <border>
      <left/>
      <right style="thin">
        <color auto="1"/>
      </right>
      <top style="medium">
        <color auto="1"/>
      </top>
      <bottom style="medium">
        <color auto="1"/>
      </bottom>
      <diagonal/>
    </border>
    <border>
      <left/>
      <right/>
      <top style="medium">
        <color auto="1"/>
      </top>
      <bottom/>
      <diagonal/>
    </border>
    <border>
      <left/>
      <right/>
      <top style="medium">
        <color auto="1"/>
      </top>
      <bottom style="medium">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style="thin">
        <color auto="1"/>
      </top>
      <bottom/>
      <diagonal/>
    </border>
    <border>
      <left style="medium">
        <color auto="1"/>
      </left>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auto="1"/>
      </bottom>
      <diagonal/>
    </border>
    <border>
      <left style="medium">
        <color auto="1"/>
      </left>
      <right/>
      <top/>
      <bottom/>
      <diagonal/>
    </border>
    <border>
      <left/>
      <right style="medium">
        <color indexed="64"/>
      </right>
      <top style="thin">
        <color auto="1"/>
      </top>
      <bottom style="thin">
        <color auto="1"/>
      </bottom>
      <diagonal/>
    </border>
    <border>
      <left/>
      <right/>
      <top style="thin">
        <color auto="1"/>
      </top>
      <bottom style="medium">
        <color auto="1"/>
      </bottom>
      <diagonal/>
    </border>
    <border>
      <left/>
      <right style="medium">
        <color auto="1"/>
      </right>
      <top style="thin">
        <color auto="1"/>
      </top>
      <bottom style="medium">
        <color auto="1"/>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2" borderId="0" applyNumberFormat="0" applyBorder="0" applyAlignment="0" applyProtection="0"/>
  </cellStyleXfs>
  <cellXfs count="184">
    <xf numFmtId="0" fontId="0" fillId="0" borderId="0" xfId="0"/>
    <xf numFmtId="0" fontId="0" fillId="3" borderId="0" xfId="0" applyFill="1"/>
    <xf numFmtId="0" fontId="2" fillId="2" borderId="0" xfId="3"/>
    <xf numFmtId="0" fontId="4" fillId="0" borderId="0" xfId="0" applyFont="1"/>
    <xf numFmtId="0" fontId="3" fillId="0" borderId="1" xfId="0" applyFont="1" applyBorder="1"/>
    <xf numFmtId="0" fontId="3" fillId="0" borderId="2" xfId="0" applyFont="1" applyBorder="1"/>
    <xf numFmtId="44" fontId="3" fillId="0" borderId="2" xfId="1" applyFont="1" applyBorder="1"/>
    <xf numFmtId="0" fontId="3" fillId="0" borderId="3" xfId="0" applyFont="1" applyBorder="1"/>
    <xf numFmtId="0" fontId="4" fillId="0" borderId="4" xfId="0" applyFont="1" applyBorder="1"/>
    <xf numFmtId="0" fontId="4" fillId="0" borderId="5" xfId="0" applyFont="1" applyBorder="1"/>
    <xf numFmtId="0" fontId="4" fillId="0" borderId="6" xfId="0" applyFont="1" applyBorder="1"/>
    <xf numFmtId="0" fontId="4" fillId="0" borderId="7" xfId="0" applyFont="1" applyBorder="1"/>
    <xf numFmtId="0" fontId="0" fillId="0" borderId="0" xfId="0" applyBorder="1"/>
    <xf numFmtId="0" fontId="4" fillId="0" borderId="1" xfId="0" applyFont="1" applyBorder="1"/>
    <xf numFmtId="44" fontId="4" fillId="0" borderId="0" xfId="1" applyFont="1"/>
    <xf numFmtId="0" fontId="6" fillId="0" borderId="0" xfId="0" applyFont="1"/>
    <xf numFmtId="0" fontId="3" fillId="0" borderId="18" xfId="0" applyFont="1" applyBorder="1"/>
    <xf numFmtId="0" fontId="3" fillId="0" borderId="19" xfId="0" applyFont="1" applyBorder="1"/>
    <xf numFmtId="0" fontId="3" fillId="0" borderId="20" xfId="0" applyFont="1" applyBorder="1"/>
    <xf numFmtId="0" fontId="4" fillId="0" borderId="15" xfId="0" applyFont="1" applyBorder="1"/>
    <xf numFmtId="0" fontId="3" fillId="0" borderId="10" xfId="0" applyFont="1" applyBorder="1"/>
    <xf numFmtId="0" fontId="3" fillId="0" borderId="13" xfId="0" applyFont="1" applyBorder="1"/>
    <xf numFmtId="0" fontId="3" fillId="0" borderId="4" xfId="0" applyFont="1" applyBorder="1"/>
    <xf numFmtId="0" fontId="3" fillId="0" borderId="7" xfId="0" applyFont="1" applyBorder="1"/>
    <xf numFmtId="0" fontId="6" fillId="0" borderId="0" xfId="0" applyFont="1" applyBorder="1" applyAlignment="1">
      <alignment horizontal="left"/>
    </xf>
    <xf numFmtId="0" fontId="6" fillId="0" borderId="21" xfId="0" applyFont="1" applyBorder="1" applyAlignment="1"/>
    <xf numFmtId="0" fontId="7" fillId="0" borderId="18" xfId="0" applyFont="1" applyBorder="1"/>
    <xf numFmtId="0" fontId="7" fillId="0" borderId="19" xfId="0" applyFont="1" applyBorder="1"/>
    <xf numFmtId="0" fontId="7" fillId="0" borderId="20" xfId="0" applyFont="1" applyBorder="1"/>
    <xf numFmtId="0" fontId="3" fillId="0" borderId="33" xfId="0" applyFont="1" applyBorder="1"/>
    <xf numFmtId="0" fontId="3" fillId="0" borderId="34" xfId="0" applyFont="1" applyBorder="1"/>
    <xf numFmtId="0" fontId="3" fillId="0" borderId="35" xfId="0" applyFont="1" applyBorder="1"/>
    <xf numFmtId="0" fontId="6" fillId="0" borderId="0" xfId="0" applyFont="1" applyBorder="1" applyAlignment="1"/>
    <xf numFmtId="0" fontId="9" fillId="0" borderId="0" xfId="0" applyFont="1"/>
    <xf numFmtId="0" fontId="10" fillId="0" borderId="0" xfId="0" applyFont="1"/>
    <xf numFmtId="0" fontId="11" fillId="0" borderId="0" xfId="0" applyFont="1"/>
    <xf numFmtId="0" fontId="12" fillId="0" borderId="0" xfId="0" applyFont="1"/>
    <xf numFmtId="0" fontId="13" fillId="0" borderId="0" xfId="0" applyFont="1"/>
    <xf numFmtId="0" fontId="12" fillId="0" borderId="0" xfId="0" applyFont="1" applyAlignment="1">
      <alignment horizontal="center" wrapText="1"/>
    </xf>
    <xf numFmtId="0" fontId="12" fillId="0" borderId="0" xfId="0" applyFont="1" applyAlignment="1">
      <alignment horizontal="left" wrapText="1"/>
    </xf>
    <xf numFmtId="0" fontId="4" fillId="0" borderId="14" xfId="0" applyFont="1" applyBorder="1"/>
    <xf numFmtId="0" fontId="8" fillId="0" borderId="0" xfId="0" applyFont="1"/>
    <xf numFmtId="0" fontId="8" fillId="0" borderId="38" xfId="0" applyFont="1" applyBorder="1" applyAlignment="1">
      <alignment wrapText="1"/>
    </xf>
    <xf numFmtId="0" fontId="10" fillId="0" borderId="0" xfId="0" applyFont="1" applyAlignment="1">
      <alignment horizontal="left"/>
    </xf>
    <xf numFmtId="0" fontId="0" fillId="5" borderId="0" xfId="0" applyFill="1"/>
    <xf numFmtId="14" fontId="4" fillId="5" borderId="5" xfId="0" applyNumberFormat="1" applyFont="1" applyFill="1" applyBorder="1"/>
    <xf numFmtId="0" fontId="5" fillId="5" borderId="5" xfId="0" applyFont="1" applyFill="1" applyBorder="1" applyAlignment="1" applyProtection="1">
      <alignment wrapText="1"/>
    </xf>
    <xf numFmtId="0" fontId="4" fillId="5" borderId="16" xfId="0" applyFont="1" applyFill="1" applyBorder="1" applyAlignment="1">
      <alignment wrapText="1"/>
    </xf>
    <xf numFmtId="0" fontId="4" fillId="5" borderId="5" xfId="0" applyFont="1" applyFill="1" applyBorder="1" applyAlignment="1">
      <alignment wrapText="1"/>
    </xf>
    <xf numFmtId="0" fontId="4" fillId="5" borderId="16" xfId="0" applyFont="1" applyFill="1" applyBorder="1" applyProtection="1"/>
    <xf numFmtId="0" fontId="4" fillId="5" borderId="5" xfId="0" applyFont="1" applyFill="1" applyBorder="1" applyProtection="1"/>
    <xf numFmtId="44" fontId="4" fillId="5" borderId="5" xfId="1" applyFont="1" applyFill="1" applyBorder="1" applyProtection="1"/>
    <xf numFmtId="0" fontId="4" fillId="5" borderId="5" xfId="0" applyFont="1" applyFill="1" applyBorder="1"/>
    <xf numFmtId="0" fontId="4" fillId="5" borderId="6" xfId="0" applyFont="1" applyFill="1" applyBorder="1"/>
    <xf numFmtId="44" fontId="4" fillId="5" borderId="5" xfId="1" applyFont="1" applyFill="1" applyBorder="1"/>
    <xf numFmtId="0" fontId="4" fillId="5" borderId="8" xfId="0" applyFont="1" applyFill="1" applyBorder="1"/>
    <xf numFmtId="44" fontId="4" fillId="5" borderId="8" xfId="1" applyFont="1" applyFill="1" applyBorder="1"/>
    <xf numFmtId="0" fontId="4" fillId="5" borderId="9" xfId="0" applyFont="1" applyFill="1" applyBorder="1"/>
    <xf numFmtId="44" fontId="4" fillId="5" borderId="16" xfId="1" applyFont="1" applyFill="1" applyBorder="1" applyProtection="1"/>
    <xf numFmtId="0" fontId="4" fillId="5" borderId="17" xfId="0" applyFont="1" applyFill="1" applyBorder="1" applyProtection="1"/>
    <xf numFmtId="0" fontId="4" fillId="5" borderId="6" xfId="0" applyFont="1" applyFill="1" applyBorder="1" applyProtection="1"/>
    <xf numFmtId="0" fontId="4" fillId="5" borderId="16" xfId="0" applyFont="1" applyFill="1" applyBorder="1"/>
    <xf numFmtId="0" fontId="4" fillId="5" borderId="15" xfId="0" applyFont="1" applyFill="1" applyBorder="1"/>
    <xf numFmtId="0" fontId="4" fillId="5" borderId="17" xfId="0" applyFont="1" applyFill="1" applyBorder="1" applyAlignment="1">
      <alignment wrapText="1"/>
    </xf>
    <xf numFmtId="0" fontId="4" fillId="5" borderId="4" xfId="0" applyFont="1" applyFill="1" applyBorder="1"/>
    <xf numFmtId="0" fontId="4" fillId="5" borderId="6" xfId="0" applyFont="1" applyFill="1" applyBorder="1" applyAlignment="1">
      <alignment wrapText="1"/>
    </xf>
    <xf numFmtId="0" fontId="11" fillId="5" borderId="0" xfId="0" applyFont="1" applyFill="1"/>
    <xf numFmtId="0" fontId="12" fillId="5" borderId="0" xfId="0" applyFont="1" applyFill="1"/>
    <xf numFmtId="0" fontId="4" fillId="0" borderId="31" xfId="0" applyFont="1" applyBorder="1"/>
    <xf numFmtId="0" fontId="4" fillId="0" borderId="28" xfId="0" applyFont="1" applyBorder="1" applyAlignment="1">
      <alignment wrapText="1"/>
    </xf>
    <xf numFmtId="14" fontId="4" fillId="0" borderId="28" xfId="0" applyNumberFormat="1" applyFont="1" applyBorder="1"/>
    <xf numFmtId="0" fontId="5" fillId="5" borderId="28" xfId="0" applyFont="1" applyFill="1" applyBorder="1" applyAlignment="1" applyProtection="1">
      <alignment wrapText="1"/>
    </xf>
    <xf numFmtId="14" fontId="4" fillId="5" borderId="16" xfId="0" applyNumberFormat="1" applyFont="1" applyFill="1" applyBorder="1"/>
    <xf numFmtId="0" fontId="0" fillId="0" borderId="29" xfId="0" applyBorder="1"/>
    <xf numFmtId="0" fontId="3" fillId="0" borderId="0" xfId="0" applyFont="1" applyBorder="1"/>
    <xf numFmtId="0" fontId="3" fillId="0" borderId="39" xfId="0" applyFont="1" applyBorder="1" applyAlignment="1">
      <alignment horizontal="left" wrapText="1"/>
    </xf>
    <xf numFmtId="0" fontId="3" fillId="0" borderId="39" xfId="0" applyFont="1" applyBorder="1"/>
    <xf numFmtId="0" fontId="4" fillId="0" borderId="2" xfId="0" applyFont="1" applyBorder="1"/>
    <xf numFmtId="0" fontId="4" fillId="0" borderId="3" xfId="0" applyFont="1" applyBorder="1"/>
    <xf numFmtId="0" fontId="4" fillId="0" borderId="34" xfId="0" applyFont="1" applyBorder="1"/>
    <xf numFmtId="0" fontId="3" fillId="0" borderId="34" xfId="0" applyFont="1" applyBorder="1" applyAlignment="1">
      <alignment wrapText="1"/>
    </xf>
    <xf numFmtId="0" fontId="3" fillId="0" borderId="42" xfId="0" applyFont="1" applyBorder="1"/>
    <xf numFmtId="0" fontId="3" fillId="0" borderId="40" xfId="0" applyFont="1" applyBorder="1"/>
    <xf numFmtId="0" fontId="3" fillId="0" borderId="43" xfId="0" applyFont="1" applyBorder="1"/>
    <xf numFmtId="0" fontId="3" fillId="0" borderId="36" xfId="0" applyFont="1" applyBorder="1"/>
    <xf numFmtId="0" fontId="4" fillId="0" borderId="44" xfId="0" applyFont="1" applyBorder="1"/>
    <xf numFmtId="44" fontId="4" fillId="0" borderId="44" xfId="1" applyFont="1" applyBorder="1"/>
    <xf numFmtId="44" fontId="4" fillId="0" borderId="45" xfId="1" applyFont="1" applyBorder="1"/>
    <xf numFmtId="44" fontId="4" fillId="0" borderId="36" xfId="1" applyFont="1" applyBorder="1"/>
    <xf numFmtId="44" fontId="4" fillId="0" borderId="41" xfId="1" applyFont="1" applyBorder="1"/>
    <xf numFmtId="0" fontId="4" fillId="0" borderId="46" xfId="0" applyFont="1" applyBorder="1"/>
    <xf numFmtId="9" fontId="4" fillId="0" borderId="44" xfId="2" applyFont="1" applyBorder="1"/>
    <xf numFmtId="9" fontId="4" fillId="0" borderId="47" xfId="2" applyFont="1" applyBorder="1"/>
    <xf numFmtId="164" fontId="4" fillId="0" borderId="23" xfId="0" applyNumberFormat="1" applyFont="1" applyBorder="1"/>
    <xf numFmtId="164" fontId="4" fillId="0" borderId="11" xfId="0" applyNumberFormat="1" applyFont="1" applyBorder="1"/>
    <xf numFmtId="164" fontId="4" fillId="0" borderId="22" xfId="0" applyNumberFormat="1" applyFont="1" applyBorder="1"/>
    <xf numFmtId="0" fontId="3" fillId="0" borderId="41" xfId="0" applyFont="1" applyBorder="1"/>
    <xf numFmtId="0" fontId="3" fillId="0" borderId="41" xfId="0" applyFont="1" applyBorder="1" applyAlignment="1">
      <alignment wrapText="1"/>
    </xf>
    <xf numFmtId="0" fontId="19" fillId="0" borderId="48" xfId="0" applyFont="1" applyFill="1" applyBorder="1"/>
    <xf numFmtId="9" fontId="4" fillId="0" borderId="47" xfId="2" applyNumberFormat="1" applyFont="1" applyBorder="1"/>
    <xf numFmtId="0" fontId="20" fillId="0" borderId="0" xfId="0" applyFont="1"/>
    <xf numFmtId="0" fontId="21" fillId="0" borderId="0" xfId="0" applyFont="1"/>
    <xf numFmtId="44" fontId="21" fillId="0" borderId="0" xfId="1" applyFont="1"/>
    <xf numFmtId="0" fontId="3" fillId="0" borderId="39" xfId="0" applyNumberFormat="1" applyFont="1" applyBorder="1" applyAlignment="1">
      <alignment wrapText="1"/>
    </xf>
    <xf numFmtId="0" fontId="3" fillId="0" borderId="0" xfId="0" applyNumberFormat="1" applyFont="1" applyBorder="1" applyAlignment="1">
      <alignment wrapText="1"/>
    </xf>
    <xf numFmtId="0" fontId="4" fillId="0" borderId="0" xfId="0" applyFont="1" applyBorder="1"/>
    <xf numFmtId="0" fontId="3" fillId="0" borderId="0" xfId="0" applyNumberFormat="1" applyFont="1" applyBorder="1" applyAlignment="1">
      <alignment horizontal="left" wrapText="1"/>
    </xf>
    <xf numFmtId="0" fontId="3" fillId="0" borderId="2" xfId="0" applyFont="1" applyBorder="1" applyAlignment="1">
      <alignment wrapText="1"/>
    </xf>
    <xf numFmtId="0" fontId="3" fillId="0" borderId="3" xfId="0" applyFont="1" applyBorder="1" applyAlignment="1" applyProtection="1">
      <alignment horizontal="left"/>
    </xf>
    <xf numFmtId="0" fontId="3" fillId="0" borderId="6" xfId="0" applyFont="1" applyBorder="1" applyAlignment="1">
      <alignment horizontal="left"/>
    </xf>
    <xf numFmtId="0" fontId="3" fillId="0" borderId="9" xfId="0" applyFont="1" applyBorder="1" applyAlignment="1" applyProtection="1">
      <alignment horizontal="left" wrapText="1"/>
    </xf>
    <xf numFmtId="0" fontId="3" fillId="0" borderId="21" xfId="0" applyFont="1" applyBorder="1" applyAlignment="1">
      <alignment horizontal="left" wrapText="1"/>
    </xf>
    <xf numFmtId="0" fontId="3" fillId="0" borderId="0" xfId="0" applyFont="1" applyBorder="1" applyAlignment="1">
      <alignment horizontal="left" wrapText="1"/>
    </xf>
    <xf numFmtId="0" fontId="3" fillId="0" borderId="21" xfId="0" applyFont="1" applyBorder="1"/>
    <xf numFmtId="0" fontId="25" fillId="0" borderId="25" xfId="0" applyFont="1" applyBorder="1"/>
    <xf numFmtId="0" fontId="25" fillId="0" borderId="0" xfId="0" applyFont="1"/>
    <xf numFmtId="14" fontId="0" fillId="0" borderId="0" xfId="0" applyNumberFormat="1"/>
    <xf numFmtId="0" fontId="3" fillId="0" borderId="13" xfId="0" applyNumberFormat="1" applyFont="1" applyBorder="1"/>
    <xf numFmtId="0" fontId="4" fillId="0" borderId="21" xfId="0" applyFont="1" applyBorder="1"/>
    <xf numFmtId="14" fontId="3" fillId="5" borderId="5" xfId="0" applyNumberFormat="1" applyFont="1" applyFill="1" applyBorder="1" applyAlignment="1">
      <alignment horizontal="left" wrapText="1"/>
    </xf>
    <xf numFmtId="0" fontId="3" fillId="5" borderId="4" xfId="0" applyFont="1" applyFill="1" applyBorder="1" applyAlignment="1">
      <alignment horizontal="left" wrapText="1"/>
    </xf>
    <xf numFmtId="44" fontId="26" fillId="0" borderId="14" xfId="1" applyFont="1" applyBorder="1"/>
    <xf numFmtId="44" fontId="26" fillId="0" borderId="5" xfId="1" applyFont="1" applyBorder="1"/>
    <xf numFmtId="44" fontId="26" fillId="0" borderId="6" xfId="1" applyFont="1" applyBorder="1"/>
    <xf numFmtId="44" fontId="26" fillId="0" borderId="49" xfId="1" applyFont="1" applyBorder="1"/>
    <xf numFmtId="44" fontId="26" fillId="0" borderId="32" xfId="1" applyFont="1" applyBorder="1"/>
    <xf numFmtId="44" fontId="26" fillId="0" borderId="26" xfId="1" applyFont="1" applyBorder="1"/>
    <xf numFmtId="44" fontId="26" fillId="0" borderId="27" xfId="1" applyFont="1" applyBorder="1"/>
    <xf numFmtId="44" fontId="26" fillId="0" borderId="13" xfId="1" applyFont="1" applyBorder="1"/>
    <xf numFmtId="44" fontId="26" fillId="0" borderId="2" xfId="1" applyFont="1" applyBorder="1"/>
    <xf numFmtId="44" fontId="26" fillId="0" borderId="3" xfId="1" applyFont="1" applyBorder="1"/>
    <xf numFmtId="44" fontId="26" fillId="0" borderId="37" xfId="1" applyFont="1" applyBorder="1"/>
    <xf numFmtId="44" fontId="26" fillId="0" borderId="19" xfId="1" applyFont="1" applyBorder="1"/>
    <xf numFmtId="44" fontId="26" fillId="0" borderId="20" xfId="1" applyFont="1" applyBorder="1"/>
    <xf numFmtId="0" fontId="4" fillId="4" borderId="8" xfId="0" applyFont="1" applyFill="1" applyBorder="1" applyAlignment="1">
      <alignment wrapText="1"/>
    </xf>
    <xf numFmtId="14" fontId="4" fillId="4" borderId="8" xfId="0" applyNumberFormat="1" applyFont="1" applyFill="1" applyBorder="1" applyAlignment="1">
      <alignment wrapText="1"/>
    </xf>
    <xf numFmtId="164" fontId="4" fillId="0" borderId="12" xfId="0" applyNumberFormat="1" applyFont="1" applyBorder="1"/>
    <xf numFmtId="0" fontId="0" fillId="0" borderId="0" xfId="0" applyFont="1"/>
    <xf numFmtId="0" fontId="12" fillId="0" borderId="0" xfId="0" applyFont="1" applyAlignment="1">
      <alignment horizontal="left" wrapText="1"/>
    </xf>
    <xf numFmtId="0" fontId="0" fillId="0" borderId="0" xfId="0" applyAlignment="1">
      <alignment horizontal="left" wrapText="1"/>
    </xf>
    <xf numFmtId="0" fontId="3" fillId="0" borderId="33" xfId="0" applyFont="1" applyBorder="1" applyAlignment="1">
      <alignment horizontal="center"/>
    </xf>
    <xf numFmtId="0" fontId="3" fillId="0" borderId="24" xfId="0" applyFont="1" applyBorder="1" applyAlignment="1">
      <alignment horizontal="center"/>
    </xf>
    <xf numFmtId="0" fontId="3" fillId="0" borderId="0" xfId="0" applyFont="1" applyFill="1" applyBorder="1" applyAlignment="1">
      <alignment horizontal="left" wrapText="1"/>
    </xf>
    <xf numFmtId="0" fontId="0" fillId="0" borderId="0" xfId="0" applyFont="1" applyAlignment="1">
      <alignment horizontal="left" wrapText="1"/>
    </xf>
    <xf numFmtId="14" fontId="3" fillId="5" borderId="5" xfId="0" applyNumberFormat="1" applyFont="1" applyFill="1" applyBorder="1" applyAlignment="1">
      <alignment horizontal="center" wrapText="1"/>
    </xf>
    <xf numFmtId="14" fontId="3" fillId="5" borderId="6" xfId="0" applyNumberFormat="1" applyFont="1" applyFill="1" applyBorder="1" applyAlignment="1">
      <alignment horizontal="center" wrapText="1"/>
    </xf>
    <xf numFmtId="0" fontId="0" fillId="0" borderId="23" xfId="0" applyBorder="1" applyAlignment="1">
      <alignment horizontal="left" vertical="center" wrapText="1"/>
    </xf>
    <xf numFmtId="0" fontId="0" fillId="0" borderId="0" xfId="0" applyBorder="1" applyAlignment="1">
      <alignment horizontal="left" vertical="center" wrapText="1"/>
    </xf>
    <xf numFmtId="0" fontId="0" fillId="0" borderId="23" xfId="0" applyBorder="1" applyAlignment="1">
      <alignment horizontal="left" wrapText="1"/>
    </xf>
    <xf numFmtId="0" fontId="0" fillId="0" borderId="0" xfId="0" applyBorder="1" applyAlignment="1">
      <alignment horizontal="left" wrapText="1"/>
    </xf>
    <xf numFmtId="0" fontId="3" fillId="5" borderId="1" xfId="0" applyFont="1" applyFill="1" applyBorder="1" applyAlignment="1">
      <alignment horizontal="center" wrapText="1"/>
    </xf>
    <xf numFmtId="0" fontId="3" fillId="5" borderId="2" xfId="0" applyFont="1" applyFill="1" applyBorder="1" applyAlignment="1">
      <alignment horizontal="center" wrapText="1"/>
    </xf>
    <xf numFmtId="0" fontId="3" fillId="5" borderId="3" xfId="0" applyFont="1" applyFill="1" applyBorder="1" applyAlignment="1">
      <alignment horizontal="center" wrapText="1"/>
    </xf>
    <xf numFmtId="0" fontId="3" fillId="5" borderId="4" xfId="0" applyFont="1" applyFill="1" applyBorder="1" applyAlignment="1">
      <alignment horizontal="center"/>
    </xf>
    <xf numFmtId="0" fontId="3" fillId="5" borderId="5" xfId="0" applyFont="1" applyFill="1" applyBorder="1" applyAlignment="1">
      <alignment horizontal="center"/>
    </xf>
    <xf numFmtId="0" fontId="3" fillId="5" borderId="6" xfId="0" applyFont="1" applyFill="1" applyBorder="1" applyAlignment="1">
      <alignment horizontal="center"/>
    </xf>
    <xf numFmtId="0" fontId="3" fillId="5" borderId="4" xfId="0" applyFont="1" applyFill="1" applyBorder="1" applyAlignment="1">
      <alignment horizontal="center" wrapText="1"/>
    </xf>
    <xf numFmtId="0" fontId="3" fillId="5" borderId="5" xfId="0" applyFont="1" applyFill="1" applyBorder="1" applyAlignment="1">
      <alignment horizontal="center" wrapText="1"/>
    </xf>
    <xf numFmtId="0" fontId="3" fillId="5" borderId="6" xfId="0" applyFont="1" applyFill="1" applyBorder="1" applyAlignment="1">
      <alignment horizontal="center" wrapText="1"/>
    </xf>
    <xf numFmtId="9" fontId="3" fillId="5" borderId="7" xfId="2" applyNumberFormat="1" applyFont="1" applyFill="1" applyBorder="1" applyAlignment="1">
      <alignment horizontal="center" wrapText="1"/>
    </xf>
    <xf numFmtId="9" fontId="3" fillId="5" borderId="8" xfId="2" applyNumberFormat="1" applyFont="1" applyFill="1" applyBorder="1" applyAlignment="1">
      <alignment horizontal="center" wrapText="1"/>
    </xf>
    <xf numFmtId="9" fontId="3" fillId="5" borderId="9" xfId="2" applyNumberFormat="1" applyFont="1" applyFill="1" applyBorder="1" applyAlignment="1">
      <alignment horizontal="center" wrapText="1"/>
    </xf>
    <xf numFmtId="0" fontId="3" fillId="0" borderId="5" xfId="0" applyNumberFormat="1" applyFont="1" applyBorder="1" applyAlignment="1">
      <alignment horizontal="left" wrapText="1"/>
    </xf>
    <xf numFmtId="0" fontId="3" fillId="0" borderId="6" xfId="0" applyNumberFormat="1" applyFont="1" applyBorder="1" applyAlignment="1">
      <alignment horizontal="left" wrapText="1"/>
    </xf>
    <xf numFmtId="0" fontId="3" fillId="0" borderId="8" xfId="0" applyNumberFormat="1" applyFont="1" applyBorder="1" applyAlignment="1">
      <alignment horizontal="left" wrapText="1"/>
    </xf>
    <xf numFmtId="0" fontId="3" fillId="0" borderId="9" xfId="0" applyNumberFormat="1" applyFont="1" applyBorder="1" applyAlignment="1">
      <alignment horizontal="left" wrapText="1"/>
    </xf>
    <xf numFmtId="0" fontId="3" fillId="0" borderId="2" xfId="0" applyNumberFormat="1" applyFont="1" applyBorder="1" applyAlignment="1">
      <alignment horizontal="left" wrapText="1"/>
    </xf>
    <xf numFmtId="0" fontId="3" fillId="0" borderId="3" xfId="0" applyNumberFormat="1" applyFont="1" applyBorder="1" applyAlignment="1">
      <alignment horizontal="left" wrapText="1"/>
    </xf>
    <xf numFmtId="0" fontId="3" fillId="0" borderId="10" xfId="0" applyNumberFormat="1" applyFont="1" applyBorder="1" applyAlignment="1">
      <alignment horizontal="left" wrapText="1"/>
    </xf>
    <xf numFmtId="0" fontId="3" fillId="0" borderId="24" xfId="0" applyNumberFormat="1" applyFont="1" applyBorder="1" applyAlignment="1">
      <alignment horizontal="left" wrapText="1"/>
    </xf>
    <xf numFmtId="0" fontId="3" fillId="0" borderId="30" xfId="0" applyNumberFormat="1" applyFont="1" applyBorder="1" applyAlignment="1">
      <alignment horizontal="left" wrapText="1"/>
    </xf>
    <xf numFmtId="0" fontId="3" fillId="0" borderId="11" xfId="0" applyNumberFormat="1" applyFont="1" applyBorder="1" applyAlignment="1">
      <alignment horizontal="left" wrapText="1"/>
    </xf>
    <xf numFmtId="0" fontId="3" fillId="0" borderId="29" xfId="0" applyNumberFormat="1" applyFont="1" applyBorder="1" applyAlignment="1">
      <alignment horizontal="left" wrapText="1"/>
    </xf>
    <xf numFmtId="0" fontId="3" fillId="0" borderId="49" xfId="0" applyNumberFormat="1" applyFont="1" applyBorder="1" applyAlignment="1">
      <alignment horizontal="left" wrapText="1"/>
    </xf>
    <xf numFmtId="0" fontId="3" fillId="0" borderId="12" xfId="0" applyNumberFormat="1" applyFont="1" applyBorder="1" applyAlignment="1">
      <alignment horizontal="left" wrapText="1"/>
    </xf>
    <xf numFmtId="0" fontId="3" fillId="0" borderId="50" xfId="0" applyNumberFormat="1" applyFont="1" applyBorder="1" applyAlignment="1">
      <alignment horizontal="left" wrapText="1"/>
    </xf>
    <xf numFmtId="0" fontId="3" fillId="0" borderId="51" xfId="0" applyNumberFormat="1" applyFont="1" applyBorder="1" applyAlignment="1">
      <alignment horizontal="left" wrapText="1"/>
    </xf>
    <xf numFmtId="0" fontId="8" fillId="6" borderId="21" xfId="0" applyFont="1" applyFill="1" applyBorder="1" applyAlignment="1">
      <alignment horizontal="left" wrapText="1"/>
    </xf>
    <xf numFmtId="0" fontId="8" fillId="0" borderId="0" xfId="0" applyFont="1" applyBorder="1" applyAlignment="1">
      <alignment horizontal="left" wrapText="1"/>
    </xf>
    <xf numFmtId="0" fontId="3" fillId="0" borderId="4" xfId="0" applyFont="1" applyBorder="1" applyAlignment="1">
      <alignment horizontal="left"/>
    </xf>
    <xf numFmtId="0" fontId="3" fillId="0" borderId="5" xfId="0" applyFont="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xf>
    <xf numFmtId="0" fontId="6" fillId="0" borderId="0" xfId="0" applyFont="1" applyAlignment="1">
      <alignment horizontal="center"/>
    </xf>
  </cellXfs>
  <cellStyles count="4">
    <cellStyle name="Neutral" xfId="3" builtinId="28"/>
    <cellStyle name="Prozent" xfId="2" builtinId="5"/>
    <cellStyle name="Standard" xfId="0" builtinId="0"/>
    <cellStyle name="Währung" xfId="1" builtinId="4"/>
  </cellStyles>
  <dxfs count="9">
    <dxf>
      <fill>
        <patternFill patternType="solid">
          <fgColor indexed="64"/>
          <bgColor theme="8" tint="0.79998168889431442"/>
        </patternFill>
      </fill>
    </dxf>
    <dxf>
      <fill>
        <patternFill patternType="solid">
          <fgColor indexed="64"/>
          <bgColor theme="8" tint="0.79998168889431442"/>
        </patternFill>
      </fill>
    </dxf>
    <dxf>
      <font>
        <b/>
        <i val="0"/>
        <strike val="0"/>
        <condense val="0"/>
        <extend val="0"/>
        <outline val="0"/>
        <shadow val="0"/>
        <u val="none"/>
        <vertAlign val="baseline"/>
        <sz val="11"/>
        <color theme="1"/>
        <name val="Times New Roman"/>
        <scheme val="none"/>
      </font>
      <border diagonalUp="0" diagonalDown="0">
        <left style="medium">
          <color auto="1"/>
        </left>
        <right/>
        <top style="thin">
          <color auto="1"/>
        </top>
        <bottom style="thin">
          <color auto="1"/>
        </bottom>
        <vertical/>
        <horizontal/>
      </border>
    </dxf>
    <dxf>
      <font>
        <b/>
        <i val="0"/>
        <strike val="0"/>
        <condense val="0"/>
        <extend val="0"/>
        <outline val="0"/>
        <shadow val="0"/>
        <u val="none"/>
        <vertAlign val="baseline"/>
        <sz val="11"/>
        <color theme="1"/>
        <name val="Times New Roman"/>
        <scheme val="none"/>
      </font>
    </dxf>
    <dxf>
      <font>
        <b/>
        <i val="0"/>
      </font>
      <fill>
        <patternFill>
          <bgColor theme="0"/>
        </patternFill>
      </fill>
    </dxf>
    <dxf>
      <font>
        <b/>
        <i val="0"/>
      </font>
    </dxf>
    <dxf>
      <fill>
        <patternFill>
          <bgColor rgb="FFFF0000"/>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tables/table1.xml><?xml version="1.0" encoding="utf-8"?>
<table xmlns="http://schemas.openxmlformats.org/spreadsheetml/2006/main" id="1" name="Ausgabenbasis" displayName="Ausgabenbasis" ref="A11:A17" totalsRowShown="0" dataDxfId="3">
  <autoFilter ref="A11:A17"/>
  <tableColumns count="1">
    <tableColumn id="1" name="Ausgabenbasis" dataDxfId="2"/>
  </tableColumns>
  <tableStyleInfo name="TableStyleLight2" showFirstColumn="0" showLastColumn="0" showRowStripes="1" showColumnStripes="0"/>
</table>
</file>

<file path=xl/tables/table2.xml><?xml version="1.0" encoding="utf-8"?>
<table xmlns="http://schemas.openxmlformats.org/spreadsheetml/2006/main" id="2" name="Kostenbasis" displayName="Kostenbasis" ref="B11:B17" totalsRowShown="0" dataDxfId="1">
  <autoFilter ref="B11:B17"/>
  <tableColumns count="1">
    <tableColumn id="1" name="Kostenbasis" dataDxfId="0"/>
  </tableColumns>
  <tableStyleInfo name="TableStyleLight16"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view="pageLayout" zoomScaleNormal="100" workbookViewId="0">
      <selection activeCell="C18" sqref="C18"/>
    </sheetView>
  </sheetViews>
  <sheetFormatPr baseColWidth="10" defaultColWidth="11.42578125" defaultRowHeight="15" x14ac:dyDescent="0.25"/>
  <cols>
    <col min="1" max="16384" width="11.42578125" style="34"/>
  </cols>
  <sheetData>
    <row r="1" spans="1:7" ht="27" customHeight="1" x14ac:dyDescent="0.25">
      <c r="A1" s="35" t="s">
        <v>63</v>
      </c>
      <c r="B1" s="36"/>
      <c r="C1" s="36"/>
      <c r="D1" s="36"/>
      <c r="E1" s="36"/>
      <c r="F1" s="36"/>
      <c r="G1" s="36"/>
    </row>
    <row r="2" spans="1:7" ht="27" customHeight="1" x14ac:dyDescent="0.25">
      <c r="A2" s="66" t="s">
        <v>83</v>
      </c>
      <c r="B2" s="67"/>
      <c r="C2" s="67"/>
      <c r="D2" s="67"/>
      <c r="E2" s="67"/>
      <c r="F2" s="67"/>
      <c r="G2" s="67"/>
    </row>
    <row r="3" spans="1:7" x14ac:dyDescent="0.25">
      <c r="A3" s="36"/>
      <c r="B3" s="36"/>
      <c r="C3" s="36"/>
      <c r="D3" s="36"/>
      <c r="E3" s="36"/>
      <c r="F3" s="36"/>
      <c r="G3" s="36"/>
    </row>
    <row r="4" spans="1:7" x14ac:dyDescent="0.25">
      <c r="A4" s="35" t="s">
        <v>46</v>
      </c>
      <c r="B4" s="36"/>
      <c r="C4" s="36"/>
      <c r="D4" s="36"/>
      <c r="E4" s="36"/>
      <c r="F4" s="36"/>
      <c r="G4" s="36"/>
    </row>
    <row r="5" spans="1:7" ht="6" customHeight="1" x14ac:dyDescent="0.25">
      <c r="A5" s="36"/>
      <c r="B5" s="36"/>
      <c r="C5" s="36"/>
      <c r="D5" s="36"/>
      <c r="E5" s="36"/>
      <c r="F5" s="36"/>
      <c r="G5" s="36"/>
    </row>
    <row r="6" spans="1:7" x14ac:dyDescent="0.25">
      <c r="A6" s="37" t="s">
        <v>52</v>
      </c>
      <c r="B6" s="36"/>
      <c r="C6" s="36"/>
      <c r="D6" s="36"/>
      <c r="E6" s="36"/>
      <c r="F6" s="36"/>
      <c r="G6" s="36"/>
    </row>
    <row r="7" spans="1:7" ht="36.75" customHeight="1" x14ac:dyDescent="0.25">
      <c r="A7" s="138" t="s">
        <v>54</v>
      </c>
      <c r="B7" s="138"/>
      <c r="C7" s="138"/>
      <c r="D7" s="138"/>
      <c r="E7" s="138"/>
      <c r="F7" s="138"/>
      <c r="G7" s="138"/>
    </row>
    <row r="8" spans="1:7" x14ac:dyDescent="0.25">
      <c r="A8" s="36"/>
      <c r="B8" s="36"/>
      <c r="C8" s="36"/>
      <c r="D8" s="36"/>
      <c r="E8" s="36"/>
      <c r="F8" s="36"/>
      <c r="G8" s="36"/>
    </row>
    <row r="9" spans="1:7" x14ac:dyDescent="0.25">
      <c r="A9" s="37" t="s">
        <v>53</v>
      </c>
      <c r="B9" s="36"/>
      <c r="C9" s="36"/>
      <c r="D9" s="36"/>
      <c r="E9" s="36"/>
      <c r="F9" s="36"/>
      <c r="G9" s="36"/>
    </row>
    <row r="10" spans="1:7" ht="31.5" customHeight="1" x14ac:dyDescent="0.25">
      <c r="A10" s="138" t="s">
        <v>55</v>
      </c>
      <c r="B10" s="138"/>
      <c r="C10" s="138"/>
      <c r="D10" s="138"/>
      <c r="E10" s="138"/>
      <c r="F10" s="138"/>
      <c r="G10" s="138"/>
    </row>
    <row r="11" spans="1:7" x14ac:dyDescent="0.25">
      <c r="A11" s="36"/>
      <c r="B11" s="36"/>
      <c r="C11" s="36"/>
      <c r="D11" s="36"/>
      <c r="E11" s="36"/>
      <c r="F11" s="36"/>
      <c r="G11" s="36"/>
    </row>
    <row r="12" spans="1:7" x14ac:dyDescent="0.25">
      <c r="A12" s="36" t="s">
        <v>56</v>
      </c>
      <c r="B12" s="36"/>
      <c r="C12" s="36"/>
      <c r="D12" s="36"/>
      <c r="E12" s="36"/>
      <c r="F12" s="36"/>
      <c r="G12" s="36"/>
    </row>
    <row r="13" spans="1:7" x14ac:dyDescent="0.25">
      <c r="A13" s="138" t="s">
        <v>80</v>
      </c>
      <c r="B13" s="138"/>
      <c r="C13" s="138"/>
      <c r="D13" s="138"/>
      <c r="E13" s="138"/>
      <c r="F13" s="138"/>
      <c r="G13" s="138"/>
    </row>
    <row r="14" spans="1:7" x14ac:dyDescent="0.25">
      <c r="A14" s="138"/>
      <c r="B14" s="138"/>
      <c r="C14" s="138"/>
      <c r="D14" s="138"/>
      <c r="E14" s="138"/>
      <c r="F14" s="138"/>
      <c r="G14" s="138"/>
    </row>
    <row r="15" spans="1:7" x14ac:dyDescent="0.25">
      <c r="A15" s="39"/>
      <c r="B15" s="39"/>
      <c r="C15" s="39"/>
      <c r="D15" s="39"/>
      <c r="E15" s="39"/>
      <c r="F15" s="39"/>
      <c r="G15" s="39"/>
    </row>
    <row r="16" spans="1:7" ht="15.75" customHeight="1" x14ac:dyDescent="0.25">
      <c r="A16" s="138" t="s">
        <v>81</v>
      </c>
      <c r="B16" s="138"/>
      <c r="C16" s="138"/>
      <c r="D16" s="39"/>
      <c r="E16" s="39"/>
      <c r="F16" s="39"/>
      <c r="G16" s="39"/>
    </row>
    <row r="17" spans="1:7" ht="30.75" customHeight="1" x14ac:dyDescent="0.25">
      <c r="A17" s="138" t="s">
        <v>71</v>
      </c>
      <c r="B17" s="138"/>
      <c r="C17" s="138"/>
      <c r="D17" s="138"/>
      <c r="E17" s="138"/>
      <c r="F17" s="138"/>
      <c r="G17" s="138"/>
    </row>
    <row r="18" spans="1:7" x14ac:dyDescent="0.25">
      <c r="A18" s="36"/>
      <c r="B18" s="36"/>
      <c r="C18" s="36"/>
      <c r="D18" s="36"/>
      <c r="E18" s="36"/>
      <c r="F18" s="36"/>
      <c r="G18" s="36"/>
    </row>
    <row r="19" spans="1:7" x14ac:dyDescent="0.25">
      <c r="A19" s="37" t="s">
        <v>92</v>
      </c>
      <c r="B19" s="36"/>
      <c r="C19" s="36"/>
      <c r="D19" s="36"/>
      <c r="E19" s="36"/>
      <c r="F19" s="36"/>
      <c r="G19" s="36"/>
    </row>
    <row r="20" spans="1:7" x14ac:dyDescent="0.25">
      <c r="A20" s="36" t="s">
        <v>93</v>
      </c>
      <c r="B20" s="36"/>
      <c r="C20" s="36"/>
      <c r="D20" s="36"/>
      <c r="E20" s="36"/>
      <c r="F20" s="36"/>
      <c r="G20" s="36"/>
    </row>
    <row r="21" spans="1:7" x14ac:dyDescent="0.25">
      <c r="A21" s="36"/>
      <c r="B21" s="36"/>
      <c r="C21" s="36"/>
      <c r="D21" s="36"/>
      <c r="E21" s="36"/>
      <c r="F21" s="36"/>
      <c r="G21" s="36"/>
    </row>
    <row r="22" spans="1:7" x14ac:dyDescent="0.25">
      <c r="A22" s="37" t="s">
        <v>3</v>
      </c>
      <c r="B22" s="36"/>
      <c r="C22" s="36"/>
      <c r="D22" s="36"/>
      <c r="E22" s="36"/>
      <c r="F22" s="36"/>
      <c r="G22" s="36"/>
    </row>
    <row r="23" spans="1:7" ht="28.5" customHeight="1" x14ac:dyDescent="0.25">
      <c r="A23" s="138" t="s">
        <v>69</v>
      </c>
      <c r="B23" s="138"/>
      <c r="C23" s="138"/>
      <c r="D23" s="138"/>
      <c r="E23" s="138"/>
      <c r="F23" s="138"/>
      <c r="G23" s="138"/>
    </row>
    <row r="24" spans="1:7" ht="12.75" customHeight="1" x14ac:dyDescent="0.25">
      <c r="A24" s="36"/>
      <c r="B24" s="36"/>
      <c r="C24" s="36"/>
      <c r="D24" s="36"/>
      <c r="E24" s="36"/>
      <c r="F24" s="36"/>
      <c r="G24" s="36"/>
    </row>
    <row r="25" spans="1:7" x14ac:dyDescent="0.25">
      <c r="A25" s="37" t="s">
        <v>94</v>
      </c>
      <c r="B25" s="36"/>
      <c r="C25" s="36"/>
      <c r="D25" s="36"/>
      <c r="E25" s="36"/>
      <c r="F25" s="36"/>
      <c r="G25" s="36"/>
    </row>
    <row r="26" spans="1:7" x14ac:dyDescent="0.25">
      <c r="A26" s="36" t="s">
        <v>70</v>
      </c>
      <c r="B26" s="36"/>
      <c r="C26" s="36"/>
      <c r="D26" s="36"/>
      <c r="E26" s="36"/>
      <c r="F26" s="36"/>
      <c r="G26" s="36"/>
    </row>
    <row r="27" spans="1:7" x14ac:dyDescent="0.25">
      <c r="A27" s="36"/>
      <c r="B27" s="36"/>
      <c r="C27" s="36"/>
      <c r="D27" s="36"/>
      <c r="E27" s="36"/>
      <c r="F27" s="36"/>
      <c r="G27" s="36"/>
    </row>
    <row r="28" spans="1:7" x14ac:dyDescent="0.25">
      <c r="A28" s="37" t="s">
        <v>24</v>
      </c>
      <c r="B28" s="36"/>
      <c r="C28" s="36"/>
      <c r="D28" s="36"/>
      <c r="E28" s="36"/>
      <c r="F28" s="36"/>
      <c r="G28" s="36"/>
    </row>
    <row r="29" spans="1:7" x14ac:dyDescent="0.25">
      <c r="A29" s="36" t="s">
        <v>57</v>
      </c>
      <c r="B29" s="36"/>
      <c r="C29" s="36"/>
      <c r="D29" s="36"/>
      <c r="E29" s="36"/>
      <c r="F29" s="36"/>
      <c r="G29" s="36"/>
    </row>
    <row r="30" spans="1:7" x14ac:dyDescent="0.25">
      <c r="A30" s="36"/>
      <c r="B30" s="36"/>
      <c r="C30" s="36"/>
      <c r="D30" s="36"/>
      <c r="E30" s="36"/>
      <c r="F30" s="36"/>
      <c r="G30" s="36"/>
    </row>
    <row r="31" spans="1:7" ht="12" customHeight="1" x14ac:dyDescent="0.25">
      <c r="A31" s="37" t="s">
        <v>41</v>
      </c>
      <c r="B31" s="36"/>
      <c r="C31" s="36"/>
      <c r="D31" s="36"/>
      <c r="E31" s="36"/>
      <c r="F31" s="36"/>
      <c r="G31" s="36"/>
    </row>
    <row r="32" spans="1:7" ht="33" customHeight="1" x14ac:dyDescent="0.25">
      <c r="A32" s="138" t="s">
        <v>68</v>
      </c>
      <c r="B32" s="138"/>
      <c r="C32" s="138"/>
      <c r="D32" s="138"/>
      <c r="E32" s="138"/>
      <c r="F32" s="138"/>
      <c r="G32" s="138"/>
    </row>
    <row r="33" spans="1:7" x14ac:dyDescent="0.25">
      <c r="A33" s="36"/>
      <c r="B33" s="36"/>
      <c r="C33" s="36"/>
      <c r="D33" s="36"/>
      <c r="E33" s="36"/>
      <c r="F33" s="36"/>
      <c r="G33" s="36"/>
    </row>
    <row r="34" spans="1:7" x14ac:dyDescent="0.25">
      <c r="A34" s="35" t="s">
        <v>47</v>
      </c>
      <c r="B34" s="36"/>
      <c r="C34" s="36"/>
      <c r="D34" s="36"/>
      <c r="E34" s="36"/>
      <c r="F34" s="36"/>
      <c r="G34" s="36"/>
    </row>
    <row r="35" spans="1:7" x14ac:dyDescent="0.25">
      <c r="A35" s="138" t="s">
        <v>95</v>
      </c>
      <c r="B35" s="138"/>
      <c r="C35" s="138"/>
      <c r="D35" s="138"/>
      <c r="E35" s="138"/>
      <c r="F35" s="138"/>
      <c r="G35" s="138"/>
    </row>
    <row r="36" spans="1:7" x14ac:dyDescent="0.25">
      <c r="A36" s="138"/>
      <c r="B36" s="138"/>
      <c r="C36" s="138"/>
      <c r="D36" s="138"/>
      <c r="E36" s="138"/>
      <c r="F36" s="138"/>
      <c r="G36" s="138"/>
    </row>
    <row r="37" spans="1:7" s="43" customFormat="1" ht="30.75" customHeight="1" x14ac:dyDescent="0.25">
      <c r="A37" s="138" t="s">
        <v>82</v>
      </c>
      <c r="B37" s="138"/>
      <c r="C37" s="138"/>
      <c r="D37" s="138"/>
      <c r="E37" s="138"/>
      <c r="F37" s="138"/>
      <c r="G37" s="138"/>
    </row>
    <row r="38" spans="1:7" x14ac:dyDescent="0.25">
      <c r="A38" s="38"/>
      <c r="B38" s="38"/>
      <c r="C38" s="38"/>
      <c r="D38" s="38"/>
      <c r="E38" s="38"/>
      <c r="F38" s="38"/>
      <c r="G38" s="38"/>
    </row>
    <row r="39" spans="1:7" x14ac:dyDescent="0.25">
      <c r="A39" s="35" t="s">
        <v>58</v>
      </c>
      <c r="B39" s="36"/>
      <c r="C39" s="36"/>
      <c r="D39" s="36"/>
      <c r="E39" s="36"/>
      <c r="F39" s="36"/>
      <c r="G39" s="36"/>
    </row>
    <row r="40" spans="1:7" x14ac:dyDescent="0.25">
      <c r="A40" s="36" t="s">
        <v>59</v>
      </c>
      <c r="B40" s="36"/>
      <c r="C40" s="36"/>
      <c r="D40" s="36"/>
      <c r="E40" s="36"/>
      <c r="F40" s="36"/>
      <c r="G40" s="36"/>
    </row>
    <row r="41" spans="1:7" x14ac:dyDescent="0.25">
      <c r="A41" s="36"/>
      <c r="B41" s="36"/>
      <c r="C41" s="36"/>
      <c r="D41" s="36"/>
      <c r="E41" s="36"/>
      <c r="F41" s="36"/>
      <c r="G41" s="36"/>
    </row>
    <row r="42" spans="1:7" x14ac:dyDescent="0.25">
      <c r="A42" s="35"/>
      <c r="B42" s="35"/>
      <c r="C42" s="35"/>
      <c r="D42" s="35"/>
      <c r="E42" s="35"/>
      <c r="F42" s="35"/>
      <c r="G42" s="35"/>
    </row>
  </sheetData>
  <sheetProtection password="C662" sheet="1" objects="1" scenarios="1"/>
  <mergeCells count="9">
    <mergeCell ref="A37:G37"/>
    <mergeCell ref="A35:G36"/>
    <mergeCell ref="A10:G10"/>
    <mergeCell ref="A13:G14"/>
    <mergeCell ref="A7:G7"/>
    <mergeCell ref="A23:G23"/>
    <mergeCell ref="A32:G32"/>
    <mergeCell ref="A17:G17"/>
    <mergeCell ref="A16:C16"/>
  </mergeCells>
  <pageMargins left="0.7" right="0.7" top="1.1458333333333333" bottom="0.78740157499999996" header="0.3" footer="0.3"/>
  <pageSetup paperSize="9" orientation="portrait" r:id="rId1"/>
  <headerFooter>
    <oddHeader>&amp;C&amp;G&amp;RAnlage A.1 Antrag</oddHeader>
    <oddFooter>&amp;CDokumentenstand: 27.01.2022</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view="pageLayout" zoomScaleNormal="100" workbookViewId="0">
      <selection activeCell="A26" sqref="A26:D26"/>
    </sheetView>
  </sheetViews>
  <sheetFormatPr baseColWidth="10" defaultRowHeight="15" x14ac:dyDescent="0.25"/>
  <cols>
    <col min="1" max="1" width="31.7109375" customWidth="1"/>
    <col min="2" max="2" width="17.140625" customWidth="1"/>
    <col min="3" max="3" width="14.85546875" customWidth="1"/>
    <col min="4" max="4" width="34" customWidth="1"/>
  </cols>
  <sheetData>
    <row r="1" spans="1:4" ht="24.75" customHeight="1" thickBot="1" x14ac:dyDescent="0.4">
      <c r="A1" s="15" t="s">
        <v>114</v>
      </c>
      <c r="B1" s="3"/>
      <c r="C1" s="3"/>
      <c r="D1" s="3"/>
    </row>
    <row r="2" spans="1:4" ht="3.75" customHeight="1" thickBot="1" x14ac:dyDescent="0.3">
      <c r="A2" s="76"/>
      <c r="B2" s="75"/>
      <c r="C2" s="75"/>
      <c r="D2" s="75"/>
    </row>
    <row r="3" spans="1:4" ht="20.100000000000001" customHeight="1" x14ac:dyDescent="0.25">
      <c r="A3" s="29" t="s">
        <v>96</v>
      </c>
      <c r="B3" s="84" t="s">
        <v>36</v>
      </c>
      <c r="C3" s="84" t="s">
        <v>36</v>
      </c>
      <c r="D3" s="29" t="s">
        <v>97</v>
      </c>
    </row>
    <row r="4" spans="1:4" ht="6.75" customHeight="1" x14ac:dyDescent="0.25">
      <c r="A4" s="79"/>
      <c r="B4" s="85"/>
      <c r="C4" s="85"/>
      <c r="D4" s="79"/>
    </row>
    <row r="5" spans="1:4" ht="20.100000000000001" customHeight="1" x14ac:dyDescent="0.25">
      <c r="A5" s="30" t="s">
        <v>100</v>
      </c>
      <c r="B5" s="86">
        <v>15000</v>
      </c>
      <c r="C5" s="86">
        <v>15000</v>
      </c>
      <c r="D5" s="30" t="s">
        <v>85</v>
      </c>
    </row>
    <row r="6" spans="1:4" ht="20.100000000000001" customHeight="1" x14ac:dyDescent="0.25">
      <c r="A6" s="30" t="s">
        <v>99</v>
      </c>
      <c r="B6" s="86">
        <v>150000</v>
      </c>
      <c r="C6" s="86">
        <v>125000</v>
      </c>
      <c r="D6" s="30" t="s">
        <v>86</v>
      </c>
    </row>
    <row r="7" spans="1:4" ht="19.5" customHeight="1" x14ac:dyDescent="0.25">
      <c r="A7" s="30" t="s">
        <v>101</v>
      </c>
      <c r="B7" s="86">
        <v>100000</v>
      </c>
      <c r="C7" s="86">
        <v>10000</v>
      </c>
      <c r="D7" s="30" t="s">
        <v>115</v>
      </c>
    </row>
    <row r="8" spans="1:4" ht="21.75" customHeight="1" x14ac:dyDescent="0.25">
      <c r="A8" s="80" t="s">
        <v>112</v>
      </c>
      <c r="B8" s="86">
        <v>50000</v>
      </c>
      <c r="C8" s="86">
        <v>50000</v>
      </c>
      <c r="D8" s="80" t="s">
        <v>112</v>
      </c>
    </row>
    <row r="9" spans="1:4" ht="20.100000000000001" customHeight="1" x14ac:dyDescent="0.25">
      <c r="A9" s="30" t="s">
        <v>102</v>
      </c>
      <c r="B9" s="86">
        <v>3000</v>
      </c>
      <c r="C9" s="86">
        <v>3000</v>
      </c>
      <c r="D9" s="30" t="s">
        <v>89</v>
      </c>
    </row>
    <row r="10" spans="1:4" ht="20.100000000000001" customHeight="1" x14ac:dyDescent="0.25">
      <c r="A10" s="81" t="s">
        <v>103</v>
      </c>
      <c r="B10" s="86">
        <v>12000</v>
      </c>
      <c r="C10" s="86">
        <v>12000</v>
      </c>
      <c r="D10" s="81" t="s">
        <v>104</v>
      </c>
    </row>
    <row r="11" spans="1:4" ht="20.100000000000001" customHeight="1" x14ac:dyDescent="0.25">
      <c r="B11" s="87"/>
      <c r="C11" s="87">
        <f>C6*1.2</f>
        <v>150000</v>
      </c>
      <c r="D11" s="30" t="s">
        <v>88</v>
      </c>
    </row>
    <row r="12" spans="1:4" ht="5.25" customHeight="1" thickBot="1" x14ac:dyDescent="0.3">
      <c r="A12" s="81"/>
      <c r="B12" s="87"/>
      <c r="C12" s="87"/>
      <c r="D12" s="81"/>
    </row>
    <row r="13" spans="1:4" ht="20.100000000000001" customHeight="1" x14ac:dyDescent="0.25">
      <c r="A13" s="29" t="s">
        <v>98</v>
      </c>
      <c r="B13" s="88">
        <f>SUM(B5:B11)</f>
        <v>330000</v>
      </c>
      <c r="C13" s="88">
        <f>SUM(C5:C11)</f>
        <v>365000</v>
      </c>
      <c r="D13" s="29" t="s">
        <v>84</v>
      </c>
    </row>
    <row r="14" spans="1:4" ht="20.100000000000001" customHeight="1" thickBot="1" x14ac:dyDescent="0.3">
      <c r="A14" s="31" t="s">
        <v>109</v>
      </c>
      <c r="B14" s="99">
        <v>0.6</v>
      </c>
      <c r="C14" s="92">
        <v>0.6</v>
      </c>
      <c r="D14" s="31" t="s">
        <v>109</v>
      </c>
    </row>
    <row r="15" spans="1:4" ht="20.100000000000001" customHeight="1" thickBot="1" x14ac:dyDescent="0.3">
      <c r="A15" s="31" t="s">
        <v>110</v>
      </c>
      <c r="B15" s="99" t="str">
        <f>IF(B13*B14&gt;200000,ROUNDDOWN(200000/B13,2),"")</f>
        <v/>
      </c>
      <c r="C15" s="92">
        <f>IF(C13*C14&gt;200000,ROUNDDOWN(200000/C13,2),"")</f>
        <v>0.54</v>
      </c>
      <c r="D15" s="31" t="s">
        <v>110</v>
      </c>
    </row>
    <row r="16" spans="1:4" ht="4.5" customHeight="1" x14ac:dyDescent="0.25">
      <c r="A16" s="140"/>
      <c r="B16" s="141"/>
      <c r="C16" s="141"/>
      <c r="D16" s="141"/>
    </row>
    <row r="17" spans="1:4" ht="20.100000000000001" customHeight="1" thickBot="1" x14ac:dyDescent="0.3">
      <c r="A17" s="30" t="s">
        <v>105</v>
      </c>
      <c r="B17" s="86">
        <f>B13-B18</f>
        <v>132000</v>
      </c>
      <c r="C17" s="86">
        <f>C13-C18</f>
        <v>165000</v>
      </c>
      <c r="D17" s="30" t="s">
        <v>105</v>
      </c>
    </row>
    <row r="18" spans="1:4" ht="21.75" customHeight="1" thickBot="1" x14ac:dyDescent="0.3">
      <c r="A18" s="82" t="s">
        <v>38</v>
      </c>
      <c r="B18" s="89">
        <f>IF(B13*B14&gt;200000,200000,B13*B14)</f>
        <v>198000</v>
      </c>
      <c r="C18" s="89">
        <f>IF(C13*C14&gt;200000,200000,C13*C14)</f>
        <v>200000</v>
      </c>
      <c r="D18" s="82" t="s">
        <v>38</v>
      </c>
    </row>
    <row r="19" spans="1:4" ht="4.5" customHeight="1" x14ac:dyDescent="0.25">
      <c r="A19" s="83"/>
      <c r="B19" s="90"/>
      <c r="C19" s="90"/>
      <c r="D19" s="83"/>
    </row>
    <row r="20" spans="1:4" x14ac:dyDescent="0.25">
      <c r="A20" s="98" t="s">
        <v>123</v>
      </c>
    </row>
    <row r="21" spans="1:4" ht="48.75" customHeight="1" x14ac:dyDescent="0.25">
      <c r="A21" s="142" t="s">
        <v>121</v>
      </c>
      <c r="B21" s="142"/>
      <c r="C21" s="142"/>
      <c r="D21" s="142"/>
    </row>
    <row r="22" spans="1:4" ht="60" customHeight="1" x14ac:dyDescent="0.25">
      <c r="A22" s="142" t="s">
        <v>127</v>
      </c>
      <c r="B22" s="142"/>
      <c r="C22" s="142"/>
      <c r="D22" s="142"/>
    </row>
    <row r="23" spans="1:4" ht="21" customHeight="1" x14ac:dyDescent="0.25">
      <c r="A23" s="143" t="s">
        <v>118</v>
      </c>
      <c r="B23" s="143"/>
      <c r="C23" s="143"/>
      <c r="D23" s="143"/>
    </row>
    <row r="24" spans="1:4" ht="13.5" customHeight="1" x14ac:dyDescent="0.25">
      <c r="A24" s="143"/>
      <c r="B24" s="143"/>
      <c r="C24" s="143"/>
      <c r="D24" s="143"/>
    </row>
    <row r="25" spans="1:4" ht="33.75" customHeight="1" x14ac:dyDescent="0.25">
      <c r="A25" s="139" t="s">
        <v>119</v>
      </c>
      <c r="B25" s="139"/>
      <c r="C25" s="139"/>
      <c r="D25" s="139"/>
    </row>
    <row r="26" spans="1:4" ht="45.75" customHeight="1" x14ac:dyDescent="0.25">
      <c r="A26" s="139" t="s">
        <v>126</v>
      </c>
      <c r="B26" s="139"/>
      <c r="C26" s="139"/>
      <c r="D26" s="139"/>
    </row>
    <row r="27" spans="1:4" ht="90.75" customHeight="1" x14ac:dyDescent="0.25">
      <c r="A27" s="139" t="s">
        <v>120</v>
      </c>
      <c r="B27" s="139"/>
      <c r="C27" s="139"/>
      <c r="D27" s="139"/>
    </row>
    <row r="28" spans="1:4" ht="21" customHeight="1" x14ac:dyDescent="0.25">
      <c r="A28" t="s">
        <v>124</v>
      </c>
    </row>
    <row r="29" spans="1:4" ht="21" customHeight="1" x14ac:dyDescent="0.25">
      <c r="A29" t="s">
        <v>122</v>
      </c>
    </row>
    <row r="30" spans="1:4" ht="48" customHeight="1" x14ac:dyDescent="0.25">
      <c r="A30" s="139" t="s">
        <v>125</v>
      </c>
      <c r="B30" s="139"/>
      <c r="C30" s="139"/>
      <c r="D30" s="139"/>
    </row>
  </sheetData>
  <sheetProtection password="C662" sheet="1" objects="1" scenarios="1"/>
  <protectedRanges>
    <protectedRange sqref="B5:C10 B14:C14" name="Bereich1"/>
  </protectedRanges>
  <mergeCells count="8">
    <mergeCell ref="A30:D30"/>
    <mergeCell ref="A16:D16"/>
    <mergeCell ref="A21:D21"/>
    <mergeCell ref="A27:D27"/>
    <mergeCell ref="A23:D24"/>
    <mergeCell ref="A26:D26"/>
    <mergeCell ref="A25:D25"/>
    <mergeCell ref="A22:D22"/>
  </mergeCells>
  <conditionalFormatting sqref="B18:C18">
    <cfRule type="cellIs" dxfId="8" priority="4" operator="greaterThan">
      <formula>200000</formula>
    </cfRule>
  </conditionalFormatting>
  <dataValidations disablePrompts="1" count="2">
    <dataValidation type="decimal" allowBlank="1" showInputMessage="1" showErrorMessage="1" sqref="C14">
      <formula1>0</formula1>
      <formula2>0.6</formula2>
    </dataValidation>
    <dataValidation type="decimal" allowBlank="1" showInputMessage="1" showErrorMessage="1" sqref="B14">
      <formula1>0</formula1>
      <formula2>0.9</formula2>
    </dataValidation>
  </dataValidations>
  <pageMargins left="0.25" right="0.25" top="1.125" bottom="0.67708333333333337" header="0.3" footer="0.3"/>
  <pageSetup paperSize="9" orientation="portrait" r:id="rId1"/>
  <headerFooter>
    <oddHeader>&amp;C&amp;G&amp;RAnlage A.1 Antrag</oddHeader>
    <oddFooter>&amp;CDokumentenstand: 27.01.2022&amp;R&amp;P von &amp;N</oddFooter>
  </headerFooter>
  <legacyDrawingHF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
  <dimension ref="A1:M38"/>
  <sheetViews>
    <sheetView tabSelected="1" view="pageLayout" zoomScaleNormal="100" workbookViewId="0">
      <selection activeCell="B2" sqref="B2:G2"/>
    </sheetView>
  </sheetViews>
  <sheetFormatPr baseColWidth="10" defaultRowHeight="15" x14ac:dyDescent="0.25"/>
  <cols>
    <col min="1" max="1" width="26.140625" customWidth="1"/>
    <col min="2" max="2" width="15.140625" customWidth="1"/>
    <col min="3" max="3" width="11" customWidth="1"/>
    <col min="4" max="7" width="10.85546875" customWidth="1"/>
    <col min="8" max="8" width="1.7109375" customWidth="1"/>
  </cols>
  <sheetData>
    <row r="1" spans="1:13" ht="21" customHeight="1" thickBot="1" x14ac:dyDescent="0.4">
      <c r="A1" s="15" t="str">
        <f>IF(B6="Kostenbasis","Vorkalkulation","Finanzplan")</f>
        <v>Finanzplan</v>
      </c>
      <c r="B1" s="3"/>
      <c r="C1" s="3"/>
      <c r="D1" s="3"/>
      <c r="E1" s="3"/>
      <c r="F1" s="3"/>
    </row>
    <row r="2" spans="1:13" ht="15" customHeight="1" x14ac:dyDescent="0.25">
      <c r="A2" s="29" t="s">
        <v>128</v>
      </c>
      <c r="B2" s="150" t="s">
        <v>129</v>
      </c>
      <c r="C2" s="151"/>
      <c r="D2" s="151"/>
      <c r="E2" s="151"/>
      <c r="F2" s="151"/>
      <c r="G2" s="152"/>
    </row>
    <row r="3" spans="1:13" x14ac:dyDescent="0.25">
      <c r="A3" s="30" t="s">
        <v>130</v>
      </c>
      <c r="B3" s="153" t="s">
        <v>131</v>
      </c>
      <c r="C3" s="154"/>
      <c r="D3" s="154"/>
      <c r="E3" s="154"/>
      <c r="F3" s="154"/>
      <c r="G3" s="155"/>
    </row>
    <row r="4" spans="1:13" ht="46.5" customHeight="1" x14ac:dyDescent="0.25">
      <c r="A4" s="30" t="s">
        <v>20</v>
      </c>
      <c r="B4" s="156" t="s">
        <v>132</v>
      </c>
      <c r="C4" s="157"/>
      <c r="D4" s="157"/>
      <c r="E4" s="157"/>
      <c r="F4" s="157"/>
      <c r="G4" s="158"/>
    </row>
    <row r="5" spans="1:13" ht="16.5" customHeight="1" x14ac:dyDescent="0.25">
      <c r="A5" s="81" t="s">
        <v>135</v>
      </c>
      <c r="B5" s="120" t="s">
        <v>136</v>
      </c>
      <c r="C5" s="119">
        <v>44927</v>
      </c>
      <c r="D5" s="157" t="s">
        <v>137</v>
      </c>
      <c r="E5" s="157"/>
      <c r="F5" s="144"/>
      <c r="G5" s="145"/>
      <c r="J5" s="116"/>
      <c r="K5" s="116"/>
      <c r="L5" s="116"/>
      <c r="M5" s="116"/>
    </row>
    <row r="6" spans="1:13" ht="17.25" customHeight="1" thickBot="1" x14ac:dyDescent="0.3">
      <c r="A6" s="31" t="s">
        <v>111</v>
      </c>
      <c r="B6" s="156" t="s">
        <v>96</v>
      </c>
      <c r="C6" s="157"/>
      <c r="D6" s="157"/>
      <c r="E6" s="157"/>
      <c r="F6" s="157"/>
      <c r="G6" s="158"/>
    </row>
    <row r="7" spans="1:13" ht="17.25" customHeight="1" thickBot="1" x14ac:dyDescent="0.3">
      <c r="A7" s="113" t="s">
        <v>134</v>
      </c>
      <c r="B7" s="159">
        <v>0</v>
      </c>
      <c r="C7" s="160"/>
      <c r="D7" s="160"/>
      <c r="E7" s="160"/>
      <c r="F7" s="160"/>
      <c r="G7" s="161"/>
    </row>
    <row r="8" spans="1:13" ht="3.95" customHeight="1" thickBot="1" x14ac:dyDescent="0.3">
      <c r="A8" s="76"/>
      <c r="B8" s="111"/>
      <c r="C8" s="111"/>
      <c r="D8" s="111"/>
      <c r="E8" s="111"/>
      <c r="F8" s="118"/>
    </row>
    <row r="9" spans="1:13" ht="20.100000000000001" customHeight="1" x14ac:dyDescent="0.25">
      <c r="A9" s="29" t="s">
        <v>2</v>
      </c>
      <c r="B9" s="84" t="s">
        <v>36</v>
      </c>
      <c r="C9" s="21">
        <f>YEAR($C$5)</f>
        <v>2023</v>
      </c>
      <c r="D9" s="117">
        <f>YEAR(C5+366)</f>
        <v>2024</v>
      </c>
      <c r="E9" s="117">
        <f>YEAR($C$5+2*366)</f>
        <v>2025</v>
      </c>
      <c r="F9" s="117">
        <f>YEAR($C$5+3*366)</f>
        <v>2026</v>
      </c>
      <c r="G9" s="117">
        <f>YEAR($C$5+4*366)</f>
        <v>2027</v>
      </c>
      <c r="J9" s="116"/>
    </row>
    <row r="10" spans="1:13" ht="6.75" customHeight="1" x14ac:dyDescent="0.25">
      <c r="A10" s="79"/>
      <c r="B10" s="85"/>
      <c r="C10" s="40"/>
      <c r="D10" s="9"/>
      <c r="E10" s="9"/>
      <c r="F10" s="10"/>
      <c r="G10" s="10"/>
    </row>
    <row r="11" spans="1:13" ht="20.100000000000001" customHeight="1" x14ac:dyDescent="0.25">
      <c r="A11" s="30" t="str">
        <f>IF(B6="Kostenbasis","Gesamtkosten","Gesamtausgaben")</f>
        <v>Gesamtausgaben</v>
      </c>
      <c r="B11" s="86">
        <f t="shared" ref="B11:G11" si="0">SUM(B13:B19)</f>
        <v>0</v>
      </c>
      <c r="C11" s="121">
        <f t="shared" si="0"/>
        <v>0</v>
      </c>
      <c r="D11" s="122">
        <f t="shared" si="0"/>
        <v>0</v>
      </c>
      <c r="E11" s="122">
        <f t="shared" si="0"/>
        <v>0</v>
      </c>
      <c r="F11" s="123">
        <f t="shared" si="0"/>
        <v>0</v>
      </c>
      <c r="G11" s="123">
        <f t="shared" si="0"/>
        <v>0</v>
      </c>
      <c r="J11" s="116"/>
    </row>
    <row r="12" spans="1:13" ht="14.25" customHeight="1" x14ac:dyDescent="0.25">
      <c r="A12" s="30" t="s">
        <v>44</v>
      </c>
      <c r="B12" s="86"/>
      <c r="C12" s="121"/>
      <c r="D12" s="122"/>
      <c r="E12" s="122"/>
      <c r="F12" s="123"/>
      <c r="G12" s="123"/>
    </row>
    <row r="13" spans="1:13" ht="20.100000000000001" customHeight="1" x14ac:dyDescent="0.25">
      <c r="A13" s="30" t="str">
        <f>IF(B6="Kostenbasis","Materialkosten","Sachausgaben")</f>
        <v>Sachausgaben</v>
      </c>
      <c r="B13" s="86">
        <f>IFERROR(SUMIFS('Ausgaben-Kosten'!$F$9:$F$216,'Ausgaben-Kosten'!$D$9:$D$216,$A13),"")</f>
        <v>0</v>
      </c>
      <c r="C13" s="121">
        <f>IFERROR(SUMIFS('Ausgaben-Kosten'!$F$9:$F$216,'Ausgaben-Kosten'!$D$9:$D$216,$A13,'Ausgaben-Kosten'!$E$9:$E$216,C$9),"")</f>
        <v>0</v>
      </c>
      <c r="D13" s="121">
        <f>IFERROR(SUMIFS('Ausgaben-Kosten'!$F$9:$F$216,'Ausgaben-Kosten'!$D$9:$D$216,$A13,'Ausgaben-Kosten'!$E$9:$E$216,D$9),"")</f>
        <v>0</v>
      </c>
      <c r="E13" s="121">
        <f>IFERROR(SUMIFS('Ausgaben-Kosten'!$F$9:$F$216,'Ausgaben-Kosten'!$D$9:$D$216,$A13,'Ausgaben-Kosten'!$E$9:$E$216,E$9),"")</f>
        <v>0</v>
      </c>
      <c r="F13" s="124">
        <f>IFERROR(SUMIFS('Ausgaben-Kosten'!$F$9:$F$216,'Ausgaben-Kosten'!$D$9:$D$216,$A13,'Ausgaben-Kosten'!$E$9:$E$216,F$9),"")</f>
        <v>0</v>
      </c>
      <c r="G13" s="124">
        <f>IFERROR(SUMIFS('Ausgaben-Kosten'!$F$9:$F$216,'Ausgaben-Kosten'!$D$9:$D$216,$A13,'Ausgaben-Kosten'!$E$9:$E$216,G$9),"")</f>
        <v>0</v>
      </c>
    </row>
    <row r="14" spans="1:13" ht="20.100000000000001" customHeight="1" x14ac:dyDescent="0.25">
      <c r="A14" s="30" t="str">
        <f>IF(B6="Kostenbasis","Personalkosten","Personalausgaben")</f>
        <v>Personalausgaben</v>
      </c>
      <c r="B14" s="86">
        <f>IFERROR(SUMIFS('Ausgaben-Kosten'!$F$9:$F$216,'Ausgaben-Kosten'!$D$9:$D$216,$A14),"")</f>
        <v>0</v>
      </c>
      <c r="C14" s="121">
        <f>IFERROR(SUMIFS('Ausgaben-Kosten'!$F$9:$F$216,'Ausgaben-Kosten'!$D$9:$D$216,$A14,'Ausgaben-Kosten'!$E$9:$E$216,C$9),"")</f>
        <v>0</v>
      </c>
      <c r="D14" s="121">
        <f>IFERROR(SUMIFS('Ausgaben-Kosten'!$F$9:$F$216,'Ausgaben-Kosten'!$D$9:$D$216,$A14,'Ausgaben-Kosten'!$E$9:$E$216,D$9),"")</f>
        <v>0</v>
      </c>
      <c r="E14" s="121">
        <f>IFERROR(SUMIFS('Ausgaben-Kosten'!$F$9:$F$216,'Ausgaben-Kosten'!$D$9:$D$216,$A14,'Ausgaben-Kosten'!$E$9:$E$216,E$9),"")</f>
        <v>0</v>
      </c>
      <c r="F14" s="124">
        <f>IFERROR(SUMIFS('Ausgaben-Kosten'!$F$9:$F$216,'Ausgaben-Kosten'!$D$9:$D$216,$A14,'Ausgaben-Kosten'!$E$9:$E$216,F$9),"")</f>
        <v>0</v>
      </c>
      <c r="G14" s="124">
        <f>IFERROR(SUMIFS('Ausgaben-Kosten'!$F$9:$F$216,'Ausgaben-Kosten'!$D$9:$D$216,$A14,'Ausgaben-Kosten'!$E$9:$E$216,G$9),"")</f>
        <v>0</v>
      </c>
    </row>
    <row r="15" spans="1:13" ht="19.5" customHeight="1" x14ac:dyDescent="0.25">
      <c r="A15" s="30" t="str">
        <f>IF(B6="Kostenbasis","Abschreibungen","Investitionen")</f>
        <v>Investitionen</v>
      </c>
      <c r="B15" s="86">
        <f>IFERROR(SUMIFS('Ausgaben-Kosten'!$F$9:$F$216,'Ausgaben-Kosten'!$D$9:$D$216,$A15),"")</f>
        <v>0</v>
      </c>
      <c r="C15" s="121">
        <f>IFERROR(SUMIFS('Ausgaben-Kosten'!$F$9:$F$216,'Ausgaben-Kosten'!$D$9:$D$216,$A15,'Ausgaben-Kosten'!$E$9:$E$216,C$9),"")</f>
        <v>0</v>
      </c>
      <c r="D15" s="121">
        <f>IFERROR(SUMIFS('Ausgaben-Kosten'!$F$9:$F$216,'Ausgaben-Kosten'!$D$9:$D$216,$A15,'Ausgaben-Kosten'!$E$9:$E$216,D$9),"")</f>
        <v>0</v>
      </c>
      <c r="E15" s="121">
        <f>IFERROR(SUMIFS('Ausgaben-Kosten'!$F$9:$F$216,'Ausgaben-Kosten'!$D$9:$D$216,$A15,'Ausgaben-Kosten'!$E$9:$E$216,E$9),"")</f>
        <v>0</v>
      </c>
      <c r="F15" s="124">
        <f>IFERROR(SUMIFS('Ausgaben-Kosten'!$F$9:$F$216,'Ausgaben-Kosten'!$D$9:$D$216,$A15,'Ausgaben-Kosten'!$E$9:$E$216,F$9),"")</f>
        <v>0</v>
      </c>
      <c r="G15" s="124">
        <f>IFERROR(SUMIFS('Ausgaben-Kosten'!$F$9:$F$216,'Ausgaben-Kosten'!$D$9:$D$216,$A15,'Ausgaben-Kosten'!$E$9:$E$216,G$9),"")</f>
        <v>0</v>
      </c>
    </row>
    <row r="16" spans="1:13" ht="19.5" customHeight="1" x14ac:dyDescent="0.25">
      <c r="A16" s="80" t="s">
        <v>112</v>
      </c>
      <c r="B16" s="86">
        <f>IFERROR(SUMIFS('Ausgaben-Kosten'!$F$9:$F$216,'Ausgaben-Kosten'!$D$9:$D$216,$A16),"")</f>
        <v>0</v>
      </c>
      <c r="C16" s="121">
        <f>IFERROR(SUMIFS('Ausgaben-Kosten'!$F$9:$F$216,'Ausgaben-Kosten'!$D$9:$D$216,$A16,'Ausgaben-Kosten'!$E$9:$E$216,C$9),"")</f>
        <v>0</v>
      </c>
      <c r="D16" s="121">
        <f>IFERROR(SUMIFS('Ausgaben-Kosten'!$F$9:$F$216,'Ausgaben-Kosten'!$D$9:$D$216,$A16,'Ausgaben-Kosten'!$E$9:$E$216,D$9),"")</f>
        <v>0</v>
      </c>
      <c r="E16" s="121">
        <f>IFERROR(SUMIFS('Ausgaben-Kosten'!$F$9:$F$216,'Ausgaben-Kosten'!$D$9:$D$216,$A16,'Ausgaben-Kosten'!$E$9:$E$216,E$9),"")</f>
        <v>0</v>
      </c>
      <c r="F16" s="124">
        <f>IFERROR(SUMIFS('Ausgaben-Kosten'!$F$9:$F$216,'Ausgaben-Kosten'!$D$9:$D$216,$A16,'Ausgaben-Kosten'!$E$9:$E$216,F$9),"")</f>
        <v>0</v>
      </c>
      <c r="G16" s="124">
        <f>IFERROR(SUMIFS('Ausgaben-Kosten'!$F$9:$F$216,'Ausgaben-Kosten'!$D$9:$D$216,$A16,'Ausgaben-Kosten'!$E$9:$E$216,G$9),"")</f>
        <v>0</v>
      </c>
    </row>
    <row r="17" spans="1:7" ht="20.100000000000001" customHeight="1" x14ac:dyDescent="0.25">
      <c r="A17" s="30" t="str">
        <f>IF(B6="Kostenbasis","Reisekosten","Reiseausgaben")</f>
        <v>Reiseausgaben</v>
      </c>
      <c r="B17" s="86">
        <f>IFERROR(SUMIFS('Ausgaben-Kosten'!$F$9:$F$216,'Ausgaben-Kosten'!$D$9:$D$216,$A17),"")</f>
        <v>0</v>
      </c>
      <c r="C17" s="121">
        <f>IFERROR(SUMIFS('Ausgaben-Kosten'!$F$9:$F$216,'Ausgaben-Kosten'!$D$9:$D$216,$A17,'Ausgaben-Kosten'!$E$9:$E$216,C$9),"")</f>
        <v>0</v>
      </c>
      <c r="D17" s="121">
        <f>IFERROR(SUMIFS('Ausgaben-Kosten'!$F$9:$F$216,'Ausgaben-Kosten'!$D$9:$D$216,$A17,'Ausgaben-Kosten'!$E$9:$E$216,D$9),"")</f>
        <v>0</v>
      </c>
      <c r="E17" s="121">
        <f>IFERROR(SUMIFS('Ausgaben-Kosten'!$F$9:$F$216,'Ausgaben-Kosten'!$D$9:$D$216,$A17,'Ausgaben-Kosten'!$E$9:$E$216,E$9),"")</f>
        <v>0</v>
      </c>
      <c r="F17" s="124">
        <f>IFERROR(SUMIFS('Ausgaben-Kosten'!$F$9:$F$216,'Ausgaben-Kosten'!$D$9:$D$216,$A17,'Ausgaben-Kosten'!$E$9:$E$216,F$9),"")</f>
        <v>0</v>
      </c>
      <c r="G17" s="124">
        <f>IFERROR(SUMIFS('Ausgaben-Kosten'!$F$9:$F$216,'Ausgaben-Kosten'!$D$9:$D$216,$A17,'Ausgaben-Kosten'!$E$9:$E$216,G$9),"")</f>
        <v>0</v>
      </c>
    </row>
    <row r="18" spans="1:7" ht="20.100000000000001" customHeight="1" x14ac:dyDescent="0.25">
      <c r="A18" s="30" t="str">
        <f>IF(B6="Kostenbasis","Sonstige Kosten","Sonstige Ausgaben")</f>
        <v>Sonstige Ausgaben</v>
      </c>
      <c r="B18" s="86">
        <f>IFERROR(SUMIFS('Ausgaben-Kosten'!$F$9:$F$216,'Ausgaben-Kosten'!$D$9:$D$216,$A18),"")</f>
        <v>0</v>
      </c>
      <c r="C18" s="121">
        <f>IFERROR(SUMIFS('Ausgaben-Kosten'!$F$9:$F$216,'Ausgaben-Kosten'!$D$9:$D$216,$A18,'Ausgaben-Kosten'!$E$9:$E$216,C$9),"")</f>
        <v>0</v>
      </c>
      <c r="D18" s="121">
        <f>IFERROR(SUMIFS('Ausgaben-Kosten'!$F$9:$F$216,'Ausgaben-Kosten'!$D$9:$D$216,$A18,'Ausgaben-Kosten'!$E$9:$E$216,D$9),"")</f>
        <v>0</v>
      </c>
      <c r="E18" s="121">
        <f>IFERROR(SUMIFS('Ausgaben-Kosten'!$F$9:$F$216,'Ausgaben-Kosten'!$D$9:$D$216,$A18,'Ausgaben-Kosten'!$E$9:$E$216,E$9),"")</f>
        <v>0</v>
      </c>
      <c r="F18" s="124">
        <f>IFERROR(SUMIFS('Ausgaben-Kosten'!$F$9:$F$216,'Ausgaben-Kosten'!$D$9:$D$216,$A18,'Ausgaben-Kosten'!$E$9:$E$216,F$9),"")</f>
        <v>0</v>
      </c>
      <c r="G18" s="124">
        <f>IFERROR(SUMIFS('Ausgaben-Kosten'!$F$9:$F$216,'Ausgaben-Kosten'!$D$9:$D$216,$A18,'Ausgaben-Kosten'!$E$9:$E$216,G$9),"")</f>
        <v>0</v>
      </c>
    </row>
    <row r="19" spans="1:7" ht="20.100000000000001" customHeight="1" x14ac:dyDescent="0.25">
      <c r="A19" s="30" t="str">
        <f>IF(B6="Kostenbasis","Pauschale","")</f>
        <v/>
      </c>
      <c r="B19" s="86">
        <f>IFERROR(IF(B6="Ausgabenbasis",0,SUM(C19:F19)),"")</f>
        <v>0</v>
      </c>
      <c r="C19" s="121">
        <f>IFERROR(IF($B$6="Ausgabenbasis",0,IF(C14=0,0,C14*$B$7)),"")</f>
        <v>0</v>
      </c>
      <c r="D19" s="121">
        <f t="shared" ref="D19:F19" si="1">IFERROR(IF($B$6="Ausgabenbasis",0,IF(D14=0,0,D14*$B$7)),"")</f>
        <v>0</v>
      </c>
      <c r="E19" s="121">
        <f t="shared" si="1"/>
        <v>0</v>
      </c>
      <c r="F19" s="121">
        <f t="shared" si="1"/>
        <v>0</v>
      </c>
      <c r="G19" s="121">
        <f t="shared" ref="G19" si="2">IFERROR(IF($B$6="Ausgabenbasis",0,IF(G14=0,0,G14*$B$7)),"")</f>
        <v>0</v>
      </c>
    </row>
    <row r="20" spans="1:7" ht="4.5" customHeight="1" thickBot="1" x14ac:dyDescent="0.3">
      <c r="A20" s="81"/>
      <c r="B20" s="87"/>
      <c r="C20" s="125"/>
      <c r="D20" s="126"/>
      <c r="E20" s="126"/>
      <c r="F20" s="127"/>
      <c r="G20" s="127"/>
    </row>
    <row r="21" spans="1:7" ht="20.100000000000001" customHeight="1" x14ac:dyDescent="0.25">
      <c r="A21" s="29" t="s">
        <v>37</v>
      </c>
      <c r="B21" s="88">
        <f t="shared" ref="B21:G21" si="3">SUM(B23:B26)</f>
        <v>0</v>
      </c>
      <c r="C21" s="128">
        <f t="shared" si="3"/>
        <v>0</v>
      </c>
      <c r="D21" s="129">
        <f t="shared" si="3"/>
        <v>0</v>
      </c>
      <c r="E21" s="129">
        <f t="shared" si="3"/>
        <v>0</v>
      </c>
      <c r="F21" s="130">
        <f t="shared" si="3"/>
        <v>0</v>
      </c>
      <c r="G21" s="130">
        <f t="shared" si="3"/>
        <v>0</v>
      </c>
    </row>
    <row r="22" spans="1:7" ht="16.5" customHeight="1" x14ac:dyDescent="0.25">
      <c r="A22" s="30" t="s">
        <v>44</v>
      </c>
      <c r="B22" s="86"/>
      <c r="C22" s="121"/>
      <c r="D22" s="122"/>
      <c r="E22" s="122"/>
      <c r="F22" s="123"/>
      <c r="G22" s="123"/>
    </row>
    <row r="23" spans="1:7" ht="20.100000000000001" customHeight="1" x14ac:dyDescent="0.25">
      <c r="A23" s="30" t="s">
        <v>35</v>
      </c>
      <c r="B23" s="86">
        <f>IFERROR(SUMIFS(Einnahmen!$F$7:$F$209,Einnahmen!$D$7:$D$209,$A23),"")</f>
        <v>0</v>
      </c>
      <c r="C23" s="121">
        <f>IFERROR(SUMIFS(Einnahmen!$F$7:$F$209,Einnahmen!$D$7:$D$209,$A23,Einnahmen!$E$7:$E$209,C$9),"")</f>
        <v>0</v>
      </c>
      <c r="D23" s="121">
        <f>IFERROR(SUMIFS(Einnahmen!$F$7:$F$209,Einnahmen!$D$7:$D$209,$A23,Einnahmen!$E$7:$E$209,D$9),"")</f>
        <v>0</v>
      </c>
      <c r="E23" s="121">
        <f>IFERROR(SUMIFS(Einnahmen!$F$7:$F$209,Einnahmen!$D$7:$D$209,$A23,Einnahmen!$E$7:$E$209,E$9),"")</f>
        <v>0</v>
      </c>
      <c r="F23" s="124">
        <f>IFERROR(SUMIFS(Einnahmen!$F$7:$F$209,Einnahmen!$D$7:$D$209,$A23,Einnahmen!$E$7:$E$209,F$9),"")</f>
        <v>0</v>
      </c>
      <c r="G23" s="124">
        <f>IFERROR(SUMIFS(Einnahmen!$F$7:$F$209,Einnahmen!$D$7:$D$209,$A23,Einnahmen!$E$7:$E$209,G$9),"")</f>
        <v>0</v>
      </c>
    </row>
    <row r="24" spans="1:7" ht="20.100000000000001" customHeight="1" x14ac:dyDescent="0.25">
      <c r="A24" s="30" t="s">
        <v>76</v>
      </c>
      <c r="B24" s="86">
        <f>IFERROR(SUMIFS(Einnahmen!$F$7:$F$209,Einnahmen!$D$7:$D$209,$A24),"")</f>
        <v>0</v>
      </c>
      <c r="C24" s="121">
        <f>IFERROR(SUMIFS(Einnahmen!$F$7:$F$209,Einnahmen!$D$7:$D$209,$A24,Einnahmen!$E$7:$E$209,C$9),"")</f>
        <v>0</v>
      </c>
      <c r="D24" s="121">
        <f>IFERROR(SUMIFS(Einnahmen!$F$7:$F$209,Einnahmen!$D$7:$D$209,$A24,Einnahmen!$E$7:$E$209,D$9),"")</f>
        <v>0</v>
      </c>
      <c r="E24" s="121">
        <f>IFERROR(SUMIFS(Einnahmen!$F$7:$F$209,Einnahmen!$D$7:$D$209,$A24,Einnahmen!$E$7:$E$209,E$9),"")</f>
        <v>0</v>
      </c>
      <c r="F24" s="124">
        <f>IFERROR(SUMIFS(Einnahmen!$F$7:$F$209,Einnahmen!$D$7:$D$209,$A24,Einnahmen!$E$7:$E$209,F$9),"")</f>
        <v>0</v>
      </c>
      <c r="G24" s="124">
        <f>IFERROR(SUMIFS(Einnahmen!$F$7:$F$209,Einnahmen!$D$7:$D$209,$A24,Einnahmen!$E$7:$E$209,G$9),"")</f>
        <v>0</v>
      </c>
    </row>
    <row r="25" spans="1:7" ht="20.100000000000001" customHeight="1" x14ac:dyDescent="0.25">
      <c r="A25" s="30" t="s">
        <v>117</v>
      </c>
      <c r="B25" s="86">
        <f>IFERROR(SUMIFS(Einnahmen!$F$7:$F$209,Einnahmen!$D$7:$D$209,$A25),"")</f>
        <v>0</v>
      </c>
      <c r="C25" s="121">
        <f>IFERROR(SUMIFS(Einnahmen!$F$7:$F$209,Einnahmen!$D$7:$D$209,$A25,Einnahmen!$E$7:$E$209,C$9),"")</f>
        <v>0</v>
      </c>
      <c r="D25" s="121">
        <f>IFERROR(SUMIFS(Einnahmen!$F$7:$F$209,Einnahmen!$D$7:$D$209,$A25,Einnahmen!$E$7:$E$209,D$9),"")</f>
        <v>0</v>
      </c>
      <c r="E25" s="121">
        <f>IFERROR(SUMIFS(Einnahmen!$F$7:$F$209,Einnahmen!$D$7:$D$209,$A25,Einnahmen!$E$7:$E$209,E$9),"")</f>
        <v>0</v>
      </c>
      <c r="F25" s="124">
        <f>IFERROR(SUMIFS(Einnahmen!$F$7:$F$209,Einnahmen!$D$7:$D$209,$A25,Einnahmen!$E$7:$E$209,F$9),"")</f>
        <v>0</v>
      </c>
      <c r="G25" s="124">
        <f>IFERROR(SUMIFS(Einnahmen!$F$7:$F$209,Einnahmen!$D$7:$D$209,$A25,Einnahmen!$E$7:$E$209,G$9),"")</f>
        <v>0</v>
      </c>
    </row>
    <row r="26" spans="1:7" ht="20.100000000000001" customHeight="1" x14ac:dyDescent="0.25">
      <c r="A26" s="30" t="s">
        <v>77</v>
      </c>
      <c r="B26" s="86">
        <f>IFERROR(SUMIFS(Einnahmen!$F$7:$F$209,Einnahmen!$D$7:$D$209,$A26),"")</f>
        <v>0</v>
      </c>
      <c r="C26" s="121">
        <f>IFERROR(SUMIFS(Einnahmen!$F$7:$F$209,Einnahmen!$D$7:$D$209,$A26,Einnahmen!$E$7:$E$209,C$9),"")</f>
        <v>0</v>
      </c>
      <c r="D26" s="121">
        <f>IFERROR(SUMIFS(Einnahmen!$F$7:$F$209,Einnahmen!$D$7:$D$209,$A26,Einnahmen!$E$7:$E$209,D$9),"")</f>
        <v>0</v>
      </c>
      <c r="E26" s="121">
        <f>IFERROR(SUMIFS(Einnahmen!$F$7:$F$209,Einnahmen!$D$7:$D$209,$A26,Einnahmen!$E$7:$E$209,E$9),"")</f>
        <v>0</v>
      </c>
      <c r="F26" s="124">
        <f>IFERROR(SUMIFS(Einnahmen!$F$7:$F$209,Einnahmen!$D$7:$D$209,$A26,Einnahmen!$E$7:$E$209,F$9),"")</f>
        <v>0</v>
      </c>
      <c r="G26" s="124">
        <f>IFERROR(SUMIFS(Einnahmen!$F$7:$F$209,Einnahmen!$D$7:$D$209,$A26,Einnahmen!$E$7:$E$209,G$9),"")</f>
        <v>0</v>
      </c>
    </row>
    <row r="27" spans="1:7" ht="4.5" customHeight="1" thickBot="1" x14ac:dyDescent="0.3">
      <c r="A27" s="81"/>
      <c r="B27" s="87"/>
      <c r="C27" s="125"/>
      <c r="D27" s="126"/>
      <c r="E27" s="126"/>
      <c r="F27" s="127"/>
      <c r="G27" s="127"/>
    </row>
    <row r="28" spans="1:7" ht="21.75" customHeight="1" thickBot="1" x14ac:dyDescent="0.3">
      <c r="A28" s="82" t="s">
        <v>38</v>
      </c>
      <c r="B28" s="89">
        <f t="shared" ref="B28:G28" si="4">B11-B21</f>
        <v>0</v>
      </c>
      <c r="C28" s="131">
        <f t="shared" si="4"/>
        <v>0</v>
      </c>
      <c r="D28" s="132">
        <f t="shared" si="4"/>
        <v>0</v>
      </c>
      <c r="E28" s="132">
        <f t="shared" si="4"/>
        <v>0</v>
      </c>
      <c r="F28" s="133">
        <f t="shared" si="4"/>
        <v>0</v>
      </c>
      <c r="G28" s="133">
        <f t="shared" si="4"/>
        <v>0</v>
      </c>
    </row>
    <row r="29" spans="1:7" ht="4.5" customHeight="1" x14ac:dyDescent="0.25">
      <c r="A29" s="83"/>
      <c r="B29" s="90"/>
      <c r="C29" s="13"/>
      <c r="D29" s="77"/>
      <c r="E29" s="77"/>
      <c r="F29" s="78"/>
      <c r="G29" s="78"/>
    </row>
    <row r="30" spans="1:7" ht="15.75" customHeight="1" x14ac:dyDescent="0.25">
      <c r="A30" s="30" t="s">
        <v>39</v>
      </c>
      <c r="B30" s="91" t="str">
        <f t="shared" ref="B30:G30" si="5">IFERROR(ROUND((B23+B24+B25)/B11,2),"-")</f>
        <v>-</v>
      </c>
      <c r="C30" s="91" t="str">
        <f t="shared" si="5"/>
        <v>-</v>
      </c>
      <c r="D30" s="91" t="str">
        <f t="shared" si="5"/>
        <v>-</v>
      </c>
      <c r="E30" s="91" t="str">
        <f t="shared" si="5"/>
        <v>-</v>
      </c>
      <c r="F30" s="91" t="str">
        <f t="shared" si="5"/>
        <v>-</v>
      </c>
      <c r="G30" s="91" t="str">
        <f t="shared" si="5"/>
        <v>-</v>
      </c>
    </row>
    <row r="31" spans="1:7" ht="20.100000000000001" customHeight="1" thickBot="1" x14ac:dyDescent="0.3">
      <c r="A31" s="31" t="s">
        <v>40</v>
      </c>
      <c r="B31" s="92" t="str">
        <f t="shared" ref="B31:G31" si="6">IFERROR(ROUND(B28/B11,2),"-")</f>
        <v>-</v>
      </c>
      <c r="C31" s="92" t="str">
        <f t="shared" si="6"/>
        <v>-</v>
      </c>
      <c r="D31" s="92" t="str">
        <f t="shared" si="6"/>
        <v>-</v>
      </c>
      <c r="E31" s="92" t="str">
        <f t="shared" si="6"/>
        <v>-</v>
      </c>
      <c r="F31" s="92" t="str">
        <f t="shared" si="6"/>
        <v>-</v>
      </c>
      <c r="G31" s="92" t="str">
        <f t="shared" si="6"/>
        <v>-</v>
      </c>
    </row>
    <row r="32" spans="1:7" ht="4.5" customHeight="1" x14ac:dyDescent="0.25"/>
    <row r="33" spans="1:7" ht="42" customHeight="1" x14ac:dyDescent="0.25">
      <c r="A33" s="146" t="s">
        <v>65</v>
      </c>
      <c r="B33" s="147"/>
      <c r="C33" s="147"/>
      <c r="D33" s="147"/>
      <c r="E33" s="147"/>
      <c r="F33" s="147"/>
      <c r="G33" s="147"/>
    </row>
    <row r="34" spans="1:7" ht="28.5" customHeight="1" x14ac:dyDescent="0.25">
      <c r="A34" s="148" t="s">
        <v>64</v>
      </c>
      <c r="B34" s="149"/>
      <c r="C34" s="149"/>
      <c r="D34" s="149"/>
      <c r="E34" s="149"/>
      <c r="F34" s="149"/>
      <c r="G34" s="149"/>
    </row>
    <row r="35" spans="1:7" ht="31.5" customHeight="1" x14ac:dyDescent="0.25">
      <c r="A35" s="148" t="s">
        <v>113</v>
      </c>
      <c r="B35" s="149"/>
      <c r="C35" s="149"/>
      <c r="D35" s="149"/>
      <c r="E35" s="149"/>
      <c r="F35" s="149"/>
      <c r="G35" s="149"/>
    </row>
    <row r="36" spans="1:7" x14ac:dyDescent="0.25">
      <c r="A36" s="148"/>
      <c r="B36" s="149"/>
      <c r="C36" s="149"/>
      <c r="D36" s="149"/>
      <c r="E36" s="149"/>
      <c r="F36" s="149"/>
      <c r="G36" s="149"/>
    </row>
    <row r="37" spans="1:7" ht="38.25" customHeight="1" x14ac:dyDescent="0.25">
      <c r="A37" s="44"/>
    </row>
    <row r="38" spans="1:7" ht="10.5" customHeight="1" x14ac:dyDescent="0.25">
      <c r="A38" s="114" t="s">
        <v>60</v>
      </c>
      <c r="B38" s="115"/>
      <c r="C38" s="114" t="s">
        <v>61</v>
      </c>
      <c r="D38" s="114"/>
      <c r="E38" s="114"/>
      <c r="F38" s="114"/>
    </row>
  </sheetData>
  <sheetProtection password="C662" sheet="1" objects="1" scenarios="1"/>
  <protectedRanges>
    <protectedRange sqref="B2:F4 C5 E5:F5 B6:B7 A37" name="Bereich1"/>
  </protectedRanges>
  <mergeCells count="10">
    <mergeCell ref="F5:G5"/>
    <mergeCell ref="A33:G33"/>
    <mergeCell ref="A34:G34"/>
    <mergeCell ref="A35:G36"/>
    <mergeCell ref="B2:G2"/>
    <mergeCell ref="B3:G3"/>
    <mergeCell ref="B4:G4"/>
    <mergeCell ref="B6:G6"/>
    <mergeCell ref="B7:G7"/>
    <mergeCell ref="D5:E5"/>
  </mergeCells>
  <conditionalFormatting sqref="B28">
    <cfRule type="cellIs" dxfId="7" priority="1" operator="greaterThan">
      <formula>200000</formula>
    </cfRule>
  </conditionalFormatting>
  <dataValidations count="2">
    <dataValidation type="decimal" allowBlank="1" showInputMessage="1" showErrorMessage="1" sqref="B7">
      <formula1>0</formula1>
      <formula2>1.2</formula2>
    </dataValidation>
    <dataValidation type="date" allowBlank="1" showErrorMessage="1" errorTitle="Falsche Daten" error="Bitte geben Sie ein Datum zwischen den 01.01.2020 und 31.12.2030 ein. " sqref="C5">
      <formula1>43831</formula1>
      <formula2>47848</formula2>
    </dataValidation>
  </dataValidations>
  <pageMargins left="0.25" right="0.25" top="1.1458333333333333" bottom="0.75" header="0.3" footer="0.3"/>
  <pageSetup paperSize="9" orientation="portrait" r:id="rId1"/>
  <headerFooter>
    <oddHeader>&amp;C&amp;G&amp;RAnlage A.1 Antrag</oddHeader>
    <oddFooter>&amp;CDokumentenstand: 05.01.2023&amp;R&amp;P von &amp;N</oddFooter>
  </headerFooter>
  <legacyDrawing r:id="rId2"/>
  <legacyDrawingHF r:id="rId3"/>
  <extLst>
    <ext xmlns:x14="http://schemas.microsoft.com/office/spreadsheetml/2009/9/main" uri="{78C0D931-6437-407d-A8EE-F0AAD7539E65}">
      <x14:conditionalFormattings>
        <x14:conditionalFormatting xmlns:xm="http://schemas.microsoft.com/office/excel/2006/main">
          <x14:cfRule type="expression" priority="2" id="{17A8B9EA-6D4F-4073-B2F2-F682C4C907BD}">
            <xm:f>($B$11&lt;&gt;Projektplan!$F$7)</xm:f>
            <x14:dxf>
              <fill>
                <patternFill>
                  <bgColor rgb="FFFF0000"/>
                </patternFill>
              </fill>
            </x14:dxf>
          </x14:cfRule>
          <x14:cfRule type="expression" priority="3" id="{7E1100B3-237C-4B39-A5D7-E2D9C1148A23}">
            <xm:f>(Projektplan!$F$7=$B$11)</xm:f>
            <x14:dxf>
              <font>
                <b/>
                <i val="0"/>
              </font>
            </x14:dxf>
          </x14:cfRule>
          <xm:sqref>B11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Tabelle5!$A$11:$B$11</xm:f>
          </x14:formula1>
          <xm:sqref>B6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V30"/>
  <sheetViews>
    <sheetView showGridLines="0" view="pageLayout" topLeftCell="A4" zoomScaleNormal="100" zoomScaleSheetLayoutView="100" workbookViewId="0">
      <selection activeCell="H9" sqref="H9"/>
    </sheetView>
  </sheetViews>
  <sheetFormatPr baseColWidth="10" defaultColWidth="11.42578125" defaultRowHeight="15" x14ac:dyDescent="0.25"/>
  <cols>
    <col min="1" max="1" width="11" customWidth="1"/>
    <col min="2" max="2" width="25.42578125" customWidth="1"/>
    <col min="3" max="3" width="13" customWidth="1"/>
    <col min="4" max="4" width="13.5703125" customWidth="1"/>
    <col min="5" max="5" width="10.5703125" hidden="1" customWidth="1"/>
    <col min="6" max="6" width="14.42578125" customWidth="1"/>
    <col min="7" max="9" width="13.28515625" customWidth="1"/>
    <col min="10" max="11" width="13.28515625" style="12" customWidth="1"/>
    <col min="12" max="12" width="15.42578125" style="12" customWidth="1"/>
    <col min="13" max="13" width="17.5703125" customWidth="1"/>
    <col min="14" max="14" width="15.140625" customWidth="1"/>
    <col min="15" max="15" width="17.5703125" customWidth="1"/>
    <col min="16" max="17" width="15" customWidth="1"/>
    <col min="18" max="18" width="14.85546875" customWidth="1"/>
  </cols>
  <sheetData>
    <row r="1" spans="1:22" ht="26.25" thickBot="1" x14ac:dyDescent="0.4">
      <c r="B1" s="25" t="s">
        <v>42</v>
      </c>
      <c r="C1" s="32"/>
    </row>
    <row r="2" spans="1:22" ht="19.5" customHeight="1" x14ac:dyDescent="0.35">
      <c r="A2" s="24"/>
      <c r="B2" s="4" t="s">
        <v>128</v>
      </c>
      <c r="C2" s="166" t="str">
        <f>IF(Finanzplan!B2="Bitte hier das Aktenzeichen eintragen","Bitte im Tabellenblatt Finanzplan das Aktenzeichen eintragen",Finanzplan!B2)</f>
        <v>Bitte im Tabellenblatt Finanzplan das Aktenzeichen eintragen</v>
      </c>
      <c r="D2" s="166"/>
      <c r="E2" s="166"/>
      <c r="F2" s="166"/>
      <c r="G2" s="166"/>
      <c r="H2" s="166"/>
      <c r="I2" s="167"/>
    </row>
    <row r="3" spans="1:22" ht="19.5" customHeight="1" x14ac:dyDescent="0.35">
      <c r="A3" s="24"/>
      <c r="B3" s="22" t="s">
        <v>130</v>
      </c>
      <c r="C3" s="162" t="str">
        <f>IF(Finanzplan!B3="Bitte hier den Namen des Antragsteller eintragen","Bitte im Tabellenblatt Finanzplan den Namen des Antragstellers eintragen",Finanzplan!B3)</f>
        <v>Bitte hier den Namen des Antragstellers eintragen</v>
      </c>
      <c r="D3" s="162"/>
      <c r="E3" s="162"/>
      <c r="F3" s="162"/>
      <c r="G3" s="162"/>
      <c r="H3" s="162"/>
      <c r="I3" s="163"/>
    </row>
    <row r="4" spans="1:22" ht="47.25" customHeight="1" thickBot="1" x14ac:dyDescent="0.4">
      <c r="A4" s="24"/>
      <c r="B4" s="23" t="s">
        <v>20</v>
      </c>
      <c r="C4" s="164" t="str">
        <f>IF(Finanzplan!B4="Bitte hier den Projekttitel eintragen","Bitte im Tabellenblatt Finanzplan den Projekttitel eintragen",Finanzplan!B4)</f>
        <v>Bitte im Tabellenblatt Finanzplan den Projekttitel eintragen</v>
      </c>
      <c r="D4" s="164"/>
      <c r="E4" s="164"/>
      <c r="F4" s="164"/>
      <c r="G4" s="164"/>
      <c r="H4" s="164"/>
      <c r="I4" s="165"/>
    </row>
    <row r="5" spans="1:22" ht="4.5" customHeight="1" thickBot="1" x14ac:dyDescent="0.4">
      <c r="A5" s="24"/>
      <c r="B5" s="74"/>
      <c r="C5" s="111"/>
      <c r="D5" s="111"/>
      <c r="E5" s="111"/>
      <c r="F5" s="112"/>
    </row>
    <row r="6" spans="1:22" ht="33.75" customHeight="1" thickBot="1" x14ac:dyDescent="0.3">
      <c r="A6" s="13"/>
      <c r="B6" s="5" t="s">
        <v>1</v>
      </c>
      <c r="C6" s="5" t="s">
        <v>22</v>
      </c>
      <c r="D6" s="5" t="s">
        <v>23</v>
      </c>
      <c r="E6" s="20" t="s">
        <v>21</v>
      </c>
      <c r="F6" s="97" t="str">
        <f>Finanzplan!A11</f>
        <v>Gesamtausgaben</v>
      </c>
      <c r="G6" s="96">
        <f>Finanzplan!C9</f>
        <v>2023</v>
      </c>
      <c r="H6" s="96">
        <f>Finanzplan!D9</f>
        <v>2024</v>
      </c>
      <c r="I6" s="96">
        <f>Finanzplan!E9</f>
        <v>2025</v>
      </c>
      <c r="J6" s="96">
        <f>Finanzplan!F9</f>
        <v>2026</v>
      </c>
      <c r="K6" s="96">
        <f>Finanzplan!G9</f>
        <v>2027</v>
      </c>
      <c r="L6" s="96" t="str">
        <f>Finanzplan!A13</f>
        <v>Sachausgaben</v>
      </c>
      <c r="M6" s="96" t="str">
        <f>Finanzplan!A14</f>
        <v>Personalausgaben</v>
      </c>
      <c r="N6" s="96" t="str">
        <f>Finanzplan!A15</f>
        <v>Investitionen</v>
      </c>
      <c r="O6" s="96" t="str">
        <f>Finanzplan!A16</f>
        <v>Fremdleistungen</v>
      </c>
      <c r="P6" s="96" t="str">
        <f>Finanzplan!A17</f>
        <v>Reiseausgaben</v>
      </c>
      <c r="Q6" s="97" t="str">
        <f>Finanzplan!A18</f>
        <v>Sonstige Ausgaben</v>
      </c>
      <c r="R6" s="97" t="str">
        <f>Finanzplan!A19</f>
        <v/>
      </c>
    </row>
    <row r="7" spans="1:22" s="137" customFormat="1" ht="49.5" customHeight="1" thickBot="1" x14ac:dyDescent="0.3">
      <c r="A7" s="23" t="s">
        <v>20</v>
      </c>
      <c r="B7" s="134" t="str">
        <f>IF(Finanzplan!B4="","",Finanzplan!B4)</f>
        <v>Bitte hier den Projekttitel eintragen</v>
      </c>
      <c r="C7" s="135">
        <f>Finanzplan!$C$5</f>
        <v>44927</v>
      </c>
      <c r="D7" s="135">
        <f>Finanzplan!$E$5</f>
        <v>0</v>
      </c>
      <c r="E7" s="136" t="e">
        <f>DATEDIF(C7,D7,"m")</f>
        <v>#NUM!</v>
      </c>
      <c r="F7" s="89">
        <f t="shared" ref="F7:R7" si="0">SUM(F9:F30)</f>
        <v>0</v>
      </c>
      <c r="G7" s="89">
        <f t="shared" si="0"/>
        <v>0</v>
      </c>
      <c r="H7" s="89">
        <f t="shared" si="0"/>
        <v>0</v>
      </c>
      <c r="I7" s="89">
        <f t="shared" si="0"/>
        <v>0</v>
      </c>
      <c r="J7" s="89">
        <f t="shared" ref="J7" si="1">SUM(J9:J30)</f>
        <v>0</v>
      </c>
      <c r="K7" s="89">
        <f t="shared" si="0"/>
        <v>0</v>
      </c>
      <c r="L7" s="89">
        <f t="shared" si="0"/>
        <v>0</v>
      </c>
      <c r="M7" s="89">
        <f t="shared" si="0"/>
        <v>0</v>
      </c>
      <c r="N7" s="89">
        <f t="shared" si="0"/>
        <v>0</v>
      </c>
      <c r="O7" s="89">
        <f t="shared" si="0"/>
        <v>0</v>
      </c>
      <c r="P7" s="89">
        <f t="shared" si="0"/>
        <v>0</v>
      </c>
      <c r="Q7" s="89">
        <f t="shared" si="0"/>
        <v>0</v>
      </c>
      <c r="R7" s="89">
        <f t="shared" si="0"/>
        <v>0</v>
      </c>
    </row>
    <row r="8" spans="1:22" s="12" customFormat="1" ht="15" customHeight="1" thickBot="1" x14ac:dyDescent="0.3">
      <c r="A8" s="68" t="s">
        <v>3</v>
      </c>
      <c r="B8" s="69"/>
      <c r="C8" s="70"/>
      <c r="D8" s="70"/>
      <c r="E8" s="93"/>
      <c r="F8" s="89"/>
      <c r="G8" s="89"/>
      <c r="H8" s="89"/>
      <c r="I8" s="89"/>
      <c r="J8" s="89"/>
      <c r="K8" s="89"/>
      <c r="L8" s="89"/>
      <c r="M8" s="89"/>
      <c r="N8" s="89"/>
      <c r="O8" s="89"/>
      <c r="P8" s="89"/>
      <c r="Q8" s="89"/>
      <c r="R8" s="89"/>
    </row>
    <row r="9" spans="1:22" s="73" customFormat="1" ht="24" customHeight="1" thickBot="1" x14ac:dyDescent="0.3">
      <c r="A9" s="8" t="s">
        <v>62</v>
      </c>
      <c r="B9" s="48"/>
      <c r="C9" s="45"/>
      <c r="D9" s="45"/>
      <c r="E9" s="94">
        <f>DATEDIF(C9,D9,"m")</f>
        <v>0</v>
      </c>
      <c r="F9" s="89">
        <f>SUM(G9:K9)</f>
        <v>0</v>
      </c>
      <c r="G9" s="89">
        <f>IFERROR(SUMIFS('Ausgaben-Kosten'!$F$9:$F$320,'Ausgaben-Kosten'!$C$9:$C$320,Projektplan!$A9,'Ausgaben-Kosten'!$E$9:$E$320,Projektplan!G$6),"")+IF(Finanzplan!$B$6="Ausgabenbasis",0,Finanzplan!$B$7*(SUMIFS('Ausgaben-Kosten'!$F$9:$F$320,'Ausgaben-Kosten'!$C$9:$C$320,Projektplan!$A9,'Ausgaben-Kosten'!$E$9:$E$320,Projektplan!G$6,'Ausgaben-Kosten'!$D$9:$D$320,Projektplan!$M$6)))</f>
        <v>0</v>
      </c>
      <c r="H9" s="89">
        <f>IFERROR(SUMIFS('Ausgaben-Kosten'!$F$9:$F$320,'Ausgaben-Kosten'!$C$9:$C$320,Projektplan!$A9,'Ausgaben-Kosten'!$E$9:$E$320,Projektplan!H$6),"")+IF(Finanzplan!$B$6="Ausgabenbasis",0,Finanzplan!$B$7*(SUMIFS('Ausgaben-Kosten'!$F$9:$F$320,'Ausgaben-Kosten'!$C$9:$C$320,Projektplan!$A9,'Ausgaben-Kosten'!$E$9:$E$320,Projektplan!H$6,'Ausgaben-Kosten'!$D$9:$D$320,Projektplan!$M$6)))</f>
        <v>0</v>
      </c>
      <c r="I9" s="89">
        <f>IFERROR(SUMIFS('Ausgaben-Kosten'!$F$9:$F$320,'Ausgaben-Kosten'!$C$9:$C$320,Projektplan!$A9,'Ausgaben-Kosten'!$E$9:$E$320,Projektplan!I$6),"")+IF(Finanzplan!$B$6="Ausgabenbasis",0,Finanzplan!$B$7*(SUMIFS('Ausgaben-Kosten'!$F$9:$F$320,'Ausgaben-Kosten'!$C$9:$C$320,Projektplan!$A9,'Ausgaben-Kosten'!$E$9:$E$320,Projektplan!I$6,'Ausgaben-Kosten'!$D$9:$D$320,Projektplan!$M$6)))</f>
        <v>0</v>
      </c>
      <c r="J9" s="89">
        <f>IFERROR(SUMIFS('Ausgaben-Kosten'!$F$9:$F$320,'Ausgaben-Kosten'!$C$9:$C$320,Projektplan!$A9,'Ausgaben-Kosten'!$E$9:$E$320,Projektplan!J$6),"")+IF(Finanzplan!$B$6="Ausgabenbasis",0,Finanzplan!$B$7*(SUMIFS('Ausgaben-Kosten'!$F$9:$F$320,'Ausgaben-Kosten'!$C$9:$C$320,Projektplan!$A9,'Ausgaben-Kosten'!$E$9:$E$320,Projektplan!J$6,'Ausgaben-Kosten'!$D$9:$D$320,Projektplan!$M$6)))</f>
        <v>0</v>
      </c>
      <c r="K9" s="89">
        <f>IFERROR(SUMIFS('Ausgaben-Kosten'!$F$9:$F$320,'Ausgaben-Kosten'!$C$9:$C$320,Projektplan!$A9,'Ausgaben-Kosten'!$E$9:$E$320,Projektplan!K$6),"")+IF(Finanzplan!$B$6="Ausgabenbasis",0,Finanzplan!$B$7*(SUMIFS('Ausgaben-Kosten'!$F$9:$F$320,'Ausgaben-Kosten'!$C$9:$C$320,Projektplan!$A9,'Ausgaben-Kosten'!$E$9:$E$320,Projektplan!K$6,'Ausgaben-Kosten'!$D$9:$D$320,Projektplan!$M$6)))</f>
        <v>0</v>
      </c>
      <c r="L9" s="89">
        <f>IFERROR(SUMIFS('Ausgaben-Kosten'!$F$9:$F$320,'Ausgaben-Kosten'!$C$9:$C$320,Projektplan!$A9,'Ausgaben-Kosten'!$D$9:$D$320,Projektplan!L$6),"")</f>
        <v>0</v>
      </c>
      <c r="M9" s="89">
        <f>IFERROR(SUMIFS('Ausgaben-Kosten'!$F$9:$F$320,'Ausgaben-Kosten'!$C$9:$C$320,Projektplan!$A9,'Ausgaben-Kosten'!$D$9:$D$320,Projektplan!M$6),"")</f>
        <v>0</v>
      </c>
      <c r="N9" s="89">
        <f>IFERROR(SUMIFS('Ausgaben-Kosten'!$F$9:$F$320,'Ausgaben-Kosten'!$C$9:$C$320,Projektplan!$A9,'Ausgaben-Kosten'!$D$9:$D$320,Projektplan!N$6),"")</f>
        <v>0</v>
      </c>
      <c r="O9" s="89">
        <f>IFERROR(SUMIFS('Ausgaben-Kosten'!$F$9:$F$320,'Ausgaben-Kosten'!$C$9:$C$320,Projektplan!$A9,'Ausgaben-Kosten'!$D$9:$D$320,Projektplan!O$6),"")</f>
        <v>0</v>
      </c>
      <c r="P9" s="89">
        <f>IFERROR(SUMIFS('Ausgaben-Kosten'!$F$9:$F$320,'Ausgaben-Kosten'!$C$9:$C$320,Projektplan!$A9,'Ausgaben-Kosten'!$D$9:$D$320,Projektplan!P$6),"")</f>
        <v>0</v>
      </c>
      <c r="Q9" s="89">
        <f>IFERROR(SUMIFS('Ausgaben-Kosten'!$F$9:$F$320,'Ausgaben-Kosten'!$C$9:$C$320,Projektplan!$A9,'Ausgaben-Kosten'!$D$9:$D$320,Projektplan!Q$6),"")</f>
        <v>0</v>
      </c>
      <c r="R9" s="89">
        <f>IFERROR(IF(Finanzplan!$B$6="Ausgabenbasis",0,M9*Finanzplan!$B$7),0)</f>
        <v>0</v>
      </c>
      <c r="S9" s="12"/>
      <c r="T9" s="12"/>
      <c r="U9" s="12"/>
      <c r="V9" s="12"/>
    </row>
    <row r="10" spans="1:22" ht="31.35" customHeight="1" thickBot="1" x14ac:dyDescent="0.3">
      <c r="A10" s="19" t="s">
        <v>6</v>
      </c>
      <c r="B10" s="71" t="s">
        <v>133</v>
      </c>
      <c r="C10" s="72"/>
      <c r="D10" s="72"/>
      <c r="E10" s="95">
        <f>DATEDIF(C10,D10,"m")</f>
        <v>0</v>
      </c>
      <c r="F10" s="89">
        <f t="shared" ref="F10:F16" si="2">SUM(G10:K10)</f>
        <v>0</v>
      </c>
      <c r="G10" s="89">
        <f>IFERROR(SUMIFS('Ausgaben-Kosten'!$F$9:$F$320,'Ausgaben-Kosten'!$C$9:$C$320,Projektplan!$A10,'Ausgaben-Kosten'!$E$9:$E$320,Projektplan!G$6),"")+IF(Finanzplan!$B$6="Ausgabenbasis",0,Finanzplan!$B$7*(SUMIFS('Ausgaben-Kosten'!$F$9:$F$320,'Ausgaben-Kosten'!$C$9:$C$320,Projektplan!$A10,'Ausgaben-Kosten'!$E$9:$E$320,Projektplan!G$6,'Ausgaben-Kosten'!$D$9:$D$320,Projektplan!$M$6)))</f>
        <v>0</v>
      </c>
      <c r="H10" s="89">
        <f>IFERROR(SUMIFS('Ausgaben-Kosten'!$F$9:$F$320,'Ausgaben-Kosten'!$C$9:$C$320,Projektplan!$A10,'Ausgaben-Kosten'!$E$9:$E$320,Projektplan!H$6),"")+IF(Finanzplan!$B$6="Ausgabenbasis",0,Finanzplan!$B$7*(SUMIFS('Ausgaben-Kosten'!$F$9:$F$320,'Ausgaben-Kosten'!$C$9:$C$320,Projektplan!$A10,'Ausgaben-Kosten'!$E$9:$E$320,Projektplan!H$6,'Ausgaben-Kosten'!$D$9:$D$320,Projektplan!$M$6)))</f>
        <v>0</v>
      </c>
      <c r="I10" s="89">
        <f>IFERROR(SUMIFS('Ausgaben-Kosten'!$F$9:$F$320,'Ausgaben-Kosten'!$C$9:$C$320,Projektplan!$A10,'Ausgaben-Kosten'!$E$9:$E$320,Projektplan!I$6),"")+IF(Finanzplan!$B$6="Ausgabenbasis",0,Finanzplan!$B$7*(SUMIFS('Ausgaben-Kosten'!$F$9:$F$320,'Ausgaben-Kosten'!$C$9:$C$320,Projektplan!$A10,'Ausgaben-Kosten'!$E$9:$E$320,Projektplan!I$6,'Ausgaben-Kosten'!$D$9:$D$320,Projektplan!$M$6)))</f>
        <v>0</v>
      </c>
      <c r="J10" s="89">
        <f>IFERROR(SUMIFS('Ausgaben-Kosten'!$F$9:$F$320,'Ausgaben-Kosten'!$C$9:$C$320,Projektplan!$A10,'Ausgaben-Kosten'!$E$9:$E$320,Projektplan!J$6),"")+IF(Finanzplan!$B$6="Ausgabenbasis",0,Finanzplan!$B$7*(SUMIFS('Ausgaben-Kosten'!$F$9:$F$320,'Ausgaben-Kosten'!$C$9:$C$320,Projektplan!$A10,'Ausgaben-Kosten'!$E$9:$E$320,Projektplan!J$6,'Ausgaben-Kosten'!$D$9:$D$320,Projektplan!$M$6)))</f>
        <v>0</v>
      </c>
      <c r="K10" s="89">
        <f>IFERROR(SUMIFS('Ausgaben-Kosten'!$F$9:$F$320,'Ausgaben-Kosten'!$C$9:$C$320,Projektplan!$A10,'Ausgaben-Kosten'!$E$9:$E$320,Projektplan!K$6),"")+IF(Finanzplan!$B$6="Ausgabenbasis",0,Finanzplan!$B$7*(SUMIFS('Ausgaben-Kosten'!$F$9:$F$320,'Ausgaben-Kosten'!$C$9:$C$320,Projektplan!$A10,'Ausgaben-Kosten'!$E$9:$E$320,Projektplan!K$6,'Ausgaben-Kosten'!$D$9:$D$320,Projektplan!$M$6)))</f>
        <v>0</v>
      </c>
      <c r="L10" s="89">
        <f>IFERROR(SUMIFS('Ausgaben-Kosten'!$F$9:$F$320,'Ausgaben-Kosten'!$C$9:$C$320,Projektplan!$A10,'Ausgaben-Kosten'!$D$9:$D$320,Projektplan!L$6),"")</f>
        <v>0</v>
      </c>
      <c r="M10" s="89">
        <f>IFERROR(SUMIFS('Ausgaben-Kosten'!$F$9:$F$320,'Ausgaben-Kosten'!$C$9:$C$320,Projektplan!$A10,'Ausgaben-Kosten'!$D$9:$D$320,Projektplan!M$6),"")</f>
        <v>0</v>
      </c>
      <c r="N10" s="89">
        <f>IFERROR(SUMIFS('Ausgaben-Kosten'!$F$9:$F$320,'Ausgaben-Kosten'!$C$9:$C$320,Projektplan!$A10,'Ausgaben-Kosten'!$D$9:$D$320,Projektplan!N$6),"")</f>
        <v>0</v>
      </c>
      <c r="O10" s="89">
        <f>IFERROR(SUMIFS('Ausgaben-Kosten'!$F$9:$F$320,'Ausgaben-Kosten'!$C$9:$C$320,Projektplan!$A10,'Ausgaben-Kosten'!$D$9:$D$320,Projektplan!O$6),"")</f>
        <v>0</v>
      </c>
      <c r="P10" s="89">
        <f>IFERROR(SUMIFS('Ausgaben-Kosten'!$F$9:$F$320,'Ausgaben-Kosten'!$C$9:$C$320,Projektplan!$A10,'Ausgaben-Kosten'!$D$9:$D$320,Projektplan!P$6),"")</f>
        <v>0</v>
      </c>
      <c r="Q10" s="89">
        <f>IFERROR(SUMIFS('Ausgaben-Kosten'!$F$9:$F$320,'Ausgaben-Kosten'!$C$9:$C$320,Projektplan!$A10,'Ausgaben-Kosten'!$D$9:$D$320,Projektplan!Q$6),"")</f>
        <v>0</v>
      </c>
      <c r="R10" s="89">
        <f>IFERROR(IF(Finanzplan!$B$6="Ausgabenbasis",0,M10*Finanzplan!$B$7),0)</f>
        <v>0</v>
      </c>
    </row>
    <row r="11" spans="1:22" ht="31.35" customHeight="1" thickBot="1" x14ac:dyDescent="0.3">
      <c r="A11" s="8" t="s">
        <v>7</v>
      </c>
      <c r="B11" s="46"/>
      <c r="C11" s="45"/>
      <c r="D11" s="45"/>
      <c r="E11" s="94">
        <f t="shared" ref="E11:E29" si="3">DATEDIF(C11,D11,"m")</f>
        <v>0</v>
      </c>
      <c r="F11" s="89">
        <f t="shared" si="2"/>
        <v>0</v>
      </c>
      <c r="G11" s="89">
        <f>IFERROR(SUMIFS('Ausgaben-Kosten'!$F$9:$F$320,'Ausgaben-Kosten'!$C$9:$C$320,Projektplan!$A11,'Ausgaben-Kosten'!$E$9:$E$320,Projektplan!G$6),"")+IF(Finanzplan!$B$6="Ausgabenbasis",0,Finanzplan!$B$7*(SUMIFS('Ausgaben-Kosten'!$F$9:$F$320,'Ausgaben-Kosten'!$C$9:$C$320,Projektplan!$A11,'Ausgaben-Kosten'!$E$9:$E$320,Projektplan!G$6,'Ausgaben-Kosten'!$D$9:$D$320,Projektplan!$M$6)))</f>
        <v>0</v>
      </c>
      <c r="H11" s="89">
        <f>IFERROR(SUMIFS('Ausgaben-Kosten'!$F$9:$F$320,'Ausgaben-Kosten'!$C$9:$C$320,Projektplan!$A11,'Ausgaben-Kosten'!$E$9:$E$320,Projektplan!H$6),"")+IF(Finanzplan!$B$6="Ausgabenbasis",0,Finanzplan!$B$7*(SUMIFS('Ausgaben-Kosten'!$F$9:$F$320,'Ausgaben-Kosten'!$C$9:$C$320,Projektplan!$A11,'Ausgaben-Kosten'!$E$9:$E$320,Projektplan!H$6,'Ausgaben-Kosten'!$D$9:$D$320,Projektplan!$M$6)))</f>
        <v>0</v>
      </c>
      <c r="I11" s="89">
        <f>IFERROR(SUMIFS('Ausgaben-Kosten'!$F$9:$F$320,'Ausgaben-Kosten'!$C$9:$C$320,Projektplan!$A11,'Ausgaben-Kosten'!$E$9:$E$320,Projektplan!I$6),"")+IF(Finanzplan!$B$6="Ausgabenbasis",0,Finanzplan!$B$7*(SUMIFS('Ausgaben-Kosten'!$F$9:$F$320,'Ausgaben-Kosten'!$C$9:$C$320,Projektplan!$A11,'Ausgaben-Kosten'!$E$9:$E$320,Projektplan!I$6,'Ausgaben-Kosten'!$D$9:$D$320,Projektplan!$M$6)))</f>
        <v>0</v>
      </c>
      <c r="J11" s="89">
        <f>IFERROR(SUMIFS('Ausgaben-Kosten'!$F$9:$F$320,'Ausgaben-Kosten'!$C$9:$C$320,Projektplan!$A11,'Ausgaben-Kosten'!$E$9:$E$320,Projektplan!J$6),"")+IF(Finanzplan!$B$6="Ausgabenbasis",0,Finanzplan!$B$7*(SUMIFS('Ausgaben-Kosten'!$F$9:$F$320,'Ausgaben-Kosten'!$C$9:$C$320,Projektplan!$A11,'Ausgaben-Kosten'!$E$9:$E$320,Projektplan!J$6,'Ausgaben-Kosten'!$D$9:$D$320,Projektplan!$M$6)))</f>
        <v>0</v>
      </c>
      <c r="K11" s="89">
        <f>IFERROR(SUMIFS('Ausgaben-Kosten'!$F$9:$F$320,'Ausgaben-Kosten'!$C$9:$C$320,Projektplan!$A11,'Ausgaben-Kosten'!$E$9:$E$320,Projektplan!K$6),"")+IF(Finanzplan!$B$6="Ausgabenbasis",0,Finanzplan!$B$7*(SUMIFS('Ausgaben-Kosten'!$F$9:$F$320,'Ausgaben-Kosten'!$C$9:$C$320,Projektplan!$A11,'Ausgaben-Kosten'!$E$9:$E$320,Projektplan!K$6,'Ausgaben-Kosten'!$D$9:$D$320,Projektplan!$M$6)))</f>
        <v>0</v>
      </c>
      <c r="L11" s="89">
        <f>IFERROR(SUMIFS('Ausgaben-Kosten'!$F$9:$F$320,'Ausgaben-Kosten'!$C$9:$C$320,Projektplan!$A11,'Ausgaben-Kosten'!$D$9:$D$320,Projektplan!L$6),"")</f>
        <v>0</v>
      </c>
      <c r="M11" s="89">
        <f>IFERROR(SUMIFS('Ausgaben-Kosten'!$F$9:$F$320,'Ausgaben-Kosten'!$C$9:$C$320,Projektplan!$A11,'Ausgaben-Kosten'!$D$9:$D$320,Projektplan!M$6),"")</f>
        <v>0</v>
      </c>
      <c r="N11" s="89">
        <f>IFERROR(SUMIFS('Ausgaben-Kosten'!$F$9:$F$320,'Ausgaben-Kosten'!$C$9:$C$320,Projektplan!$A11,'Ausgaben-Kosten'!$D$9:$D$320,Projektplan!N$6),"")</f>
        <v>0</v>
      </c>
      <c r="O11" s="89">
        <f>IFERROR(SUMIFS('Ausgaben-Kosten'!$F$9:$F$320,'Ausgaben-Kosten'!$C$9:$C$320,Projektplan!$A11,'Ausgaben-Kosten'!$D$9:$D$320,Projektplan!O$6),"")</f>
        <v>0</v>
      </c>
      <c r="P11" s="89">
        <f>IFERROR(SUMIFS('Ausgaben-Kosten'!$F$9:$F$320,'Ausgaben-Kosten'!$C$9:$C$320,Projektplan!$A11,'Ausgaben-Kosten'!$D$9:$D$320,Projektplan!P$6),"")</f>
        <v>0</v>
      </c>
      <c r="Q11" s="89">
        <f>IFERROR(SUMIFS('Ausgaben-Kosten'!$F$9:$F$320,'Ausgaben-Kosten'!$C$9:$C$320,Projektplan!$A11,'Ausgaben-Kosten'!$D$9:$D$320,Projektplan!Q$6),"")</f>
        <v>0</v>
      </c>
      <c r="R11" s="89">
        <f>IFERROR(IF(Finanzplan!$B$6="Ausgabenbasis",0,M11*Finanzplan!$B$7),0)</f>
        <v>0</v>
      </c>
    </row>
    <row r="12" spans="1:22" ht="31.35" customHeight="1" thickBot="1" x14ac:dyDescent="0.3">
      <c r="A12" s="8" t="s">
        <v>8</v>
      </c>
      <c r="B12" s="46"/>
      <c r="C12" s="45"/>
      <c r="D12" s="45"/>
      <c r="E12" s="94">
        <f t="shared" si="3"/>
        <v>0</v>
      </c>
      <c r="F12" s="89">
        <f t="shared" si="2"/>
        <v>0</v>
      </c>
      <c r="G12" s="89">
        <f>IFERROR(SUMIFS('Ausgaben-Kosten'!$F$9:$F$320,'Ausgaben-Kosten'!$C$9:$C$320,Projektplan!$A12,'Ausgaben-Kosten'!$E$9:$E$320,Projektplan!G$6),"")+IF(Finanzplan!$B$6="Ausgabenbasis",0,Finanzplan!$B$7*(SUMIFS('Ausgaben-Kosten'!$F$9:$F$320,'Ausgaben-Kosten'!$C$9:$C$320,Projektplan!$A12,'Ausgaben-Kosten'!$E$9:$E$320,Projektplan!G$6,'Ausgaben-Kosten'!$D$9:$D$320,Projektplan!$M$6)))</f>
        <v>0</v>
      </c>
      <c r="H12" s="89">
        <f>IFERROR(SUMIFS('Ausgaben-Kosten'!$F$9:$F$320,'Ausgaben-Kosten'!$C$9:$C$320,Projektplan!$A12,'Ausgaben-Kosten'!$E$9:$E$320,Projektplan!H$6),"")+IF(Finanzplan!$B$6="Ausgabenbasis",0,Finanzplan!$B$7*(SUMIFS('Ausgaben-Kosten'!$F$9:$F$320,'Ausgaben-Kosten'!$C$9:$C$320,Projektplan!$A12,'Ausgaben-Kosten'!$E$9:$E$320,Projektplan!H$6,'Ausgaben-Kosten'!$D$9:$D$320,Projektplan!$M$6)))</f>
        <v>0</v>
      </c>
      <c r="I12" s="89">
        <f>IFERROR(SUMIFS('Ausgaben-Kosten'!$F$9:$F$320,'Ausgaben-Kosten'!$C$9:$C$320,Projektplan!$A12,'Ausgaben-Kosten'!$E$9:$E$320,Projektplan!I$6),"")+IF(Finanzplan!$B$6="Ausgabenbasis",0,Finanzplan!$B$7*(SUMIFS('Ausgaben-Kosten'!$F$9:$F$320,'Ausgaben-Kosten'!$C$9:$C$320,Projektplan!$A12,'Ausgaben-Kosten'!$E$9:$E$320,Projektplan!I$6,'Ausgaben-Kosten'!$D$9:$D$320,Projektplan!$M$6)))</f>
        <v>0</v>
      </c>
      <c r="J12" s="89">
        <f>IFERROR(SUMIFS('Ausgaben-Kosten'!$F$9:$F$320,'Ausgaben-Kosten'!$C$9:$C$320,Projektplan!$A12,'Ausgaben-Kosten'!$E$9:$E$320,Projektplan!J$6),"")+IF(Finanzplan!$B$6="Ausgabenbasis",0,Finanzplan!$B$7*(SUMIFS('Ausgaben-Kosten'!$F$9:$F$320,'Ausgaben-Kosten'!$C$9:$C$320,Projektplan!$A12,'Ausgaben-Kosten'!$E$9:$E$320,Projektplan!J$6,'Ausgaben-Kosten'!$D$9:$D$320,Projektplan!$M$6)))</f>
        <v>0</v>
      </c>
      <c r="K12" s="89">
        <f>IFERROR(SUMIFS('Ausgaben-Kosten'!$F$9:$F$320,'Ausgaben-Kosten'!$C$9:$C$320,Projektplan!$A12,'Ausgaben-Kosten'!$E$9:$E$320,Projektplan!K$6),"")+IF(Finanzplan!$B$6="Ausgabenbasis",0,Finanzplan!$B$7*(SUMIFS('Ausgaben-Kosten'!$F$9:$F$320,'Ausgaben-Kosten'!$C$9:$C$320,Projektplan!$A12,'Ausgaben-Kosten'!$E$9:$E$320,Projektplan!K$6,'Ausgaben-Kosten'!$D$9:$D$320,Projektplan!$M$6)))</f>
        <v>0</v>
      </c>
      <c r="L12" s="89">
        <f>IFERROR(SUMIFS('Ausgaben-Kosten'!$F$9:$F$320,'Ausgaben-Kosten'!$C$9:$C$320,Projektplan!$A12,'Ausgaben-Kosten'!$D$9:$D$320,Projektplan!L$6),"")</f>
        <v>0</v>
      </c>
      <c r="M12" s="89">
        <f>IFERROR(SUMIFS('Ausgaben-Kosten'!$F$9:$F$320,'Ausgaben-Kosten'!$C$9:$C$320,Projektplan!$A12,'Ausgaben-Kosten'!$D$9:$D$320,Projektplan!M$6),"")</f>
        <v>0</v>
      </c>
      <c r="N12" s="89">
        <f>IFERROR(SUMIFS('Ausgaben-Kosten'!$F$9:$F$320,'Ausgaben-Kosten'!$C$9:$C$320,Projektplan!$A12,'Ausgaben-Kosten'!$D$9:$D$320,Projektplan!N$6),"")</f>
        <v>0</v>
      </c>
      <c r="O12" s="89">
        <f>IFERROR(SUMIFS('Ausgaben-Kosten'!$F$9:$F$320,'Ausgaben-Kosten'!$C$9:$C$320,Projektplan!$A12,'Ausgaben-Kosten'!$D$9:$D$320,Projektplan!O$6),"")</f>
        <v>0</v>
      </c>
      <c r="P12" s="89">
        <f>IFERROR(SUMIFS('Ausgaben-Kosten'!$F$9:$F$320,'Ausgaben-Kosten'!$C$9:$C$320,Projektplan!$A12,'Ausgaben-Kosten'!$D$9:$D$320,Projektplan!P$6),"")</f>
        <v>0</v>
      </c>
      <c r="Q12" s="89">
        <f>IFERROR(SUMIFS('Ausgaben-Kosten'!$F$9:$F$320,'Ausgaben-Kosten'!$C$9:$C$320,Projektplan!$A12,'Ausgaben-Kosten'!$D$9:$D$320,Projektplan!Q$6),"")</f>
        <v>0</v>
      </c>
      <c r="R12" s="89">
        <f>IFERROR(IF(Finanzplan!$B$6="Ausgabenbasis",0,M12*Finanzplan!$B$7),0)</f>
        <v>0</v>
      </c>
    </row>
    <row r="13" spans="1:22" ht="31.35" customHeight="1" thickBot="1" x14ac:dyDescent="0.3">
      <c r="A13" s="8" t="s">
        <v>9</v>
      </c>
      <c r="B13" s="47"/>
      <c r="C13" s="45"/>
      <c r="D13" s="45"/>
      <c r="E13" s="94">
        <f t="shared" si="3"/>
        <v>0</v>
      </c>
      <c r="F13" s="89">
        <f t="shared" si="2"/>
        <v>0</v>
      </c>
      <c r="G13" s="89">
        <f>IFERROR(SUMIFS('Ausgaben-Kosten'!$F$9:$F$320,'Ausgaben-Kosten'!$C$9:$C$320,Projektplan!$A13,'Ausgaben-Kosten'!$E$9:$E$320,Projektplan!G$6),"")+IF(Finanzplan!$B$6="Ausgabenbasis",0,Finanzplan!$B$7*(SUMIFS('Ausgaben-Kosten'!$F$9:$F$320,'Ausgaben-Kosten'!$C$9:$C$320,Projektplan!$A13,'Ausgaben-Kosten'!$E$9:$E$320,Projektplan!G$6,'Ausgaben-Kosten'!$D$9:$D$320,Projektplan!$M$6)))</f>
        <v>0</v>
      </c>
      <c r="H13" s="89">
        <f>IFERROR(SUMIFS('Ausgaben-Kosten'!$F$9:$F$320,'Ausgaben-Kosten'!$C$9:$C$320,Projektplan!$A13,'Ausgaben-Kosten'!$E$9:$E$320,Projektplan!H$6),"")+IF(Finanzplan!$B$6="Ausgabenbasis",0,Finanzplan!$B$7*(SUMIFS('Ausgaben-Kosten'!$F$9:$F$320,'Ausgaben-Kosten'!$C$9:$C$320,Projektplan!$A13,'Ausgaben-Kosten'!$E$9:$E$320,Projektplan!H$6,'Ausgaben-Kosten'!$D$9:$D$320,Projektplan!$M$6)))</f>
        <v>0</v>
      </c>
      <c r="I13" s="89">
        <f>IFERROR(SUMIFS('Ausgaben-Kosten'!$F$9:$F$320,'Ausgaben-Kosten'!$C$9:$C$320,Projektplan!$A13,'Ausgaben-Kosten'!$E$9:$E$320,Projektplan!I$6),"")+IF(Finanzplan!$B$6="Ausgabenbasis",0,Finanzplan!$B$7*(SUMIFS('Ausgaben-Kosten'!$F$9:$F$320,'Ausgaben-Kosten'!$C$9:$C$320,Projektplan!$A13,'Ausgaben-Kosten'!$E$9:$E$320,Projektplan!I$6,'Ausgaben-Kosten'!$D$9:$D$320,Projektplan!$M$6)))</f>
        <v>0</v>
      </c>
      <c r="J13" s="89">
        <f>IFERROR(SUMIFS('Ausgaben-Kosten'!$F$9:$F$320,'Ausgaben-Kosten'!$C$9:$C$320,Projektplan!$A13,'Ausgaben-Kosten'!$E$9:$E$320,Projektplan!J$6),"")+IF(Finanzplan!$B$6="Ausgabenbasis",0,Finanzplan!$B$7*(SUMIFS('Ausgaben-Kosten'!$F$9:$F$320,'Ausgaben-Kosten'!$C$9:$C$320,Projektplan!$A13,'Ausgaben-Kosten'!$E$9:$E$320,Projektplan!J$6,'Ausgaben-Kosten'!$D$9:$D$320,Projektplan!$M$6)))</f>
        <v>0</v>
      </c>
      <c r="K13" s="89">
        <f>IFERROR(SUMIFS('Ausgaben-Kosten'!$F$9:$F$320,'Ausgaben-Kosten'!$C$9:$C$320,Projektplan!$A13,'Ausgaben-Kosten'!$E$9:$E$320,Projektplan!K$6),"")+IF(Finanzplan!$B$6="Ausgabenbasis",0,Finanzplan!$B$7*(SUMIFS('Ausgaben-Kosten'!$F$9:$F$320,'Ausgaben-Kosten'!$C$9:$C$320,Projektplan!$A13,'Ausgaben-Kosten'!$E$9:$E$320,Projektplan!K$6,'Ausgaben-Kosten'!$D$9:$D$320,Projektplan!$M$6)))</f>
        <v>0</v>
      </c>
      <c r="L13" s="89">
        <f>IFERROR(SUMIFS('Ausgaben-Kosten'!$F$9:$F$320,'Ausgaben-Kosten'!$C$9:$C$320,Projektplan!$A13,'Ausgaben-Kosten'!$D$9:$D$320,Projektplan!L$6),"")</f>
        <v>0</v>
      </c>
      <c r="M13" s="89">
        <f>IFERROR(SUMIFS('Ausgaben-Kosten'!$F$9:$F$320,'Ausgaben-Kosten'!$C$9:$C$320,Projektplan!$A13,'Ausgaben-Kosten'!$D$9:$D$320,Projektplan!M$6),"")</f>
        <v>0</v>
      </c>
      <c r="N13" s="89">
        <f>IFERROR(SUMIFS('Ausgaben-Kosten'!$F$9:$F$320,'Ausgaben-Kosten'!$C$9:$C$320,Projektplan!$A13,'Ausgaben-Kosten'!$D$9:$D$320,Projektplan!N$6),"")</f>
        <v>0</v>
      </c>
      <c r="O13" s="89">
        <f>IFERROR(SUMIFS('Ausgaben-Kosten'!$F$9:$F$320,'Ausgaben-Kosten'!$C$9:$C$320,Projektplan!$A13,'Ausgaben-Kosten'!$D$9:$D$320,Projektplan!O$6),"")</f>
        <v>0</v>
      </c>
      <c r="P13" s="89">
        <f>IFERROR(SUMIFS('Ausgaben-Kosten'!$F$9:$F$320,'Ausgaben-Kosten'!$C$9:$C$320,Projektplan!$A13,'Ausgaben-Kosten'!$D$9:$D$320,Projektplan!P$6),"")</f>
        <v>0</v>
      </c>
      <c r="Q13" s="89">
        <f>IFERROR(SUMIFS('Ausgaben-Kosten'!$F$9:$F$320,'Ausgaben-Kosten'!$C$9:$C$320,Projektplan!$A13,'Ausgaben-Kosten'!$D$9:$D$320,Projektplan!Q$6),"")</f>
        <v>0</v>
      </c>
      <c r="R13" s="89">
        <f>IFERROR(IF(Finanzplan!$B$6="Ausgabenbasis",0,M13*Finanzplan!$B$7),0)</f>
        <v>0</v>
      </c>
    </row>
    <row r="14" spans="1:22" ht="31.35" customHeight="1" thickBot="1" x14ac:dyDescent="0.3">
      <c r="A14" s="8" t="s">
        <v>10</v>
      </c>
      <c r="B14" s="48"/>
      <c r="C14" s="45"/>
      <c r="D14" s="45"/>
      <c r="E14" s="94">
        <f t="shared" si="3"/>
        <v>0</v>
      </c>
      <c r="F14" s="89">
        <f t="shared" si="2"/>
        <v>0</v>
      </c>
      <c r="G14" s="89">
        <f>IFERROR(SUMIFS('Ausgaben-Kosten'!$F$9:$F$320,'Ausgaben-Kosten'!$C$9:$C$320,Projektplan!$A14,'Ausgaben-Kosten'!$E$9:$E$320,Projektplan!G$6),"")+IF(Finanzplan!$B$6="Ausgabenbasis",0,Finanzplan!$B$7*(SUMIFS('Ausgaben-Kosten'!$F$9:$F$320,'Ausgaben-Kosten'!$C$9:$C$320,Projektplan!$A14,'Ausgaben-Kosten'!$E$9:$E$320,Projektplan!G$6,'Ausgaben-Kosten'!$D$9:$D$320,Projektplan!$M$6)))</f>
        <v>0</v>
      </c>
      <c r="H14" s="89">
        <f>IFERROR(SUMIFS('Ausgaben-Kosten'!$F$9:$F$320,'Ausgaben-Kosten'!$C$9:$C$320,Projektplan!$A14,'Ausgaben-Kosten'!$E$9:$E$320,Projektplan!H$6),"")+IF(Finanzplan!$B$6="Ausgabenbasis",0,Finanzplan!$B$7*(SUMIFS('Ausgaben-Kosten'!$F$9:$F$320,'Ausgaben-Kosten'!$C$9:$C$320,Projektplan!$A14,'Ausgaben-Kosten'!$E$9:$E$320,Projektplan!H$6,'Ausgaben-Kosten'!$D$9:$D$320,Projektplan!$M$6)))</f>
        <v>0</v>
      </c>
      <c r="I14" s="89">
        <f>IFERROR(SUMIFS('Ausgaben-Kosten'!$F$9:$F$320,'Ausgaben-Kosten'!$C$9:$C$320,Projektplan!$A14,'Ausgaben-Kosten'!$E$9:$E$320,Projektplan!I$6),"")+IF(Finanzplan!$B$6="Ausgabenbasis",0,Finanzplan!$B$7*(SUMIFS('Ausgaben-Kosten'!$F$9:$F$320,'Ausgaben-Kosten'!$C$9:$C$320,Projektplan!$A14,'Ausgaben-Kosten'!$E$9:$E$320,Projektplan!I$6,'Ausgaben-Kosten'!$D$9:$D$320,Projektplan!$M$6)))</f>
        <v>0</v>
      </c>
      <c r="J14" s="89">
        <f>IFERROR(SUMIFS('Ausgaben-Kosten'!$F$9:$F$320,'Ausgaben-Kosten'!$C$9:$C$320,Projektplan!$A14,'Ausgaben-Kosten'!$E$9:$E$320,Projektplan!J$6),"")+IF(Finanzplan!$B$6="Ausgabenbasis",0,Finanzplan!$B$7*(SUMIFS('Ausgaben-Kosten'!$F$9:$F$320,'Ausgaben-Kosten'!$C$9:$C$320,Projektplan!$A14,'Ausgaben-Kosten'!$E$9:$E$320,Projektplan!J$6,'Ausgaben-Kosten'!$D$9:$D$320,Projektplan!$M$6)))</f>
        <v>0</v>
      </c>
      <c r="K14" s="89">
        <f>IFERROR(SUMIFS('Ausgaben-Kosten'!$F$9:$F$320,'Ausgaben-Kosten'!$C$9:$C$320,Projektplan!$A14,'Ausgaben-Kosten'!$E$9:$E$320,Projektplan!K$6),"")+IF(Finanzplan!$B$6="Ausgabenbasis",0,Finanzplan!$B$7*(SUMIFS('Ausgaben-Kosten'!$F$9:$F$320,'Ausgaben-Kosten'!$C$9:$C$320,Projektplan!$A14,'Ausgaben-Kosten'!$E$9:$E$320,Projektplan!K$6,'Ausgaben-Kosten'!$D$9:$D$320,Projektplan!$M$6)))</f>
        <v>0</v>
      </c>
      <c r="L14" s="89">
        <f>IFERROR(SUMIFS('Ausgaben-Kosten'!$F$9:$F$320,'Ausgaben-Kosten'!$C$9:$C$320,Projektplan!$A14,'Ausgaben-Kosten'!$D$9:$D$320,Projektplan!L$6),"")</f>
        <v>0</v>
      </c>
      <c r="M14" s="89">
        <f>IFERROR(SUMIFS('Ausgaben-Kosten'!$F$9:$F$320,'Ausgaben-Kosten'!$C$9:$C$320,Projektplan!$A14,'Ausgaben-Kosten'!$D$9:$D$320,Projektplan!M$6),"")</f>
        <v>0</v>
      </c>
      <c r="N14" s="89">
        <f>IFERROR(SUMIFS('Ausgaben-Kosten'!$F$9:$F$320,'Ausgaben-Kosten'!$C$9:$C$320,Projektplan!$A14,'Ausgaben-Kosten'!$D$9:$D$320,Projektplan!N$6),"")</f>
        <v>0</v>
      </c>
      <c r="O14" s="89">
        <f>IFERROR(SUMIFS('Ausgaben-Kosten'!$F$9:$F$320,'Ausgaben-Kosten'!$C$9:$C$320,Projektplan!$A14,'Ausgaben-Kosten'!$D$9:$D$320,Projektplan!O$6),"")</f>
        <v>0</v>
      </c>
      <c r="P14" s="89">
        <f>IFERROR(SUMIFS('Ausgaben-Kosten'!$F$9:$F$320,'Ausgaben-Kosten'!$C$9:$C$320,Projektplan!$A14,'Ausgaben-Kosten'!$D$9:$D$320,Projektplan!P$6),"")</f>
        <v>0</v>
      </c>
      <c r="Q14" s="89">
        <f>IFERROR(SUMIFS('Ausgaben-Kosten'!$F$9:$F$320,'Ausgaben-Kosten'!$C$9:$C$320,Projektplan!$A14,'Ausgaben-Kosten'!$D$9:$D$320,Projektplan!Q$6),"")</f>
        <v>0</v>
      </c>
      <c r="R14" s="89">
        <f>IFERROR(IF(Finanzplan!$B$6="Ausgabenbasis",0,M14*Finanzplan!$B$7),0)</f>
        <v>0</v>
      </c>
    </row>
    <row r="15" spans="1:22" ht="31.35" customHeight="1" thickBot="1" x14ac:dyDescent="0.3">
      <c r="A15" s="8" t="s">
        <v>11</v>
      </c>
      <c r="B15" s="48"/>
      <c r="C15" s="45"/>
      <c r="D15" s="45"/>
      <c r="E15" s="94">
        <f t="shared" si="3"/>
        <v>0</v>
      </c>
      <c r="F15" s="89">
        <f t="shared" si="2"/>
        <v>0</v>
      </c>
      <c r="G15" s="89">
        <f>IFERROR(SUMIFS('Ausgaben-Kosten'!$F$9:$F$320,'Ausgaben-Kosten'!$C$9:$C$320,Projektplan!$A15,'Ausgaben-Kosten'!$E$9:$E$320,Projektplan!G$6),"")+IF(Finanzplan!$B$6="Ausgabenbasis",0,Finanzplan!$B$7*(SUMIFS('Ausgaben-Kosten'!$F$9:$F$320,'Ausgaben-Kosten'!$C$9:$C$320,Projektplan!$A15,'Ausgaben-Kosten'!$E$9:$E$320,Projektplan!G$6,'Ausgaben-Kosten'!$D$9:$D$320,Projektplan!$M$6)))</f>
        <v>0</v>
      </c>
      <c r="H15" s="89">
        <f>IFERROR(SUMIFS('Ausgaben-Kosten'!$F$9:$F$320,'Ausgaben-Kosten'!$C$9:$C$320,Projektplan!$A15,'Ausgaben-Kosten'!$E$9:$E$320,Projektplan!H$6),"")+IF(Finanzplan!$B$6="Ausgabenbasis",0,Finanzplan!$B$7*(SUMIFS('Ausgaben-Kosten'!$F$9:$F$320,'Ausgaben-Kosten'!$C$9:$C$320,Projektplan!$A15,'Ausgaben-Kosten'!$E$9:$E$320,Projektplan!H$6,'Ausgaben-Kosten'!$D$9:$D$320,Projektplan!$M$6)))</f>
        <v>0</v>
      </c>
      <c r="I15" s="89">
        <f>IFERROR(SUMIFS('Ausgaben-Kosten'!$F$9:$F$320,'Ausgaben-Kosten'!$C$9:$C$320,Projektplan!$A15,'Ausgaben-Kosten'!$E$9:$E$320,Projektplan!I$6),"")+IF(Finanzplan!$B$6="Ausgabenbasis",0,Finanzplan!$B$7*(SUMIFS('Ausgaben-Kosten'!$F$9:$F$320,'Ausgaben-Kosten'!$C$9:$C$320,Projektplan!$A15,'Ausgaben-Kosten'!$E$9:$E$320,Projektplan!I$6,'Ausgaben-Kosten'!$D$9:$D$320,Projektplan!$M$6)))</f>
        <v>0</v>
      </c>
      <c r="J15" s="89">
        <f>IFERROR(SUMIFS('Ausgaben-Kosten'!$F$9:$F$320,'Ausgaben-Kosten'!$C$9:$C$320,Projektplan!$A15,'Ausgaben-Kosten'!$E$9:$E$320,Projektplan!J$6),"")+IF(Finanzplan!$B$6="Ausgabenbasis",0,Finanzplan!$B$7*(SUMIFS('Ausgaben-Kosten'!$F$9:$F$320,'Ausgaben-Kosten'!$C$9:$C$320,Projektplan!$A15,'Ausgaben-Kosten'!$E$9:$E$320,Projektplan!J$6,'Ausgaben-Kosten'!$D$9:$D$320,Projektplan!$M$6)))</f>
        <v>0</v>
      </c>
      <c r="K15" s="89">
        <f>IFERROR(SUMIFS('Ausgaben-Kosten'!$F$9:$F$320,'Ausgaben-Kosten'!$C$9:$C$320,Projektplan!$A15,'Ausgaben-Kosten'!$E$9:$E$320,Projektplan!K$6),"")+IF(Finanzplan!$B$6="Ausgabenbasis",0,Finanzplan!$B$7*(SUMIFS('Ausgaben-Kosten'!$F$9:$F$320,'Ausgaben-Kosten'!$C$9:$C$320,Projektplan!$A15,'Ausgaben-Kosten'!$E$9:$E$320,Projektplan!K$6,'Ausgaben-Kosten'!$D$9:$D$320,Projektplan!$M$6)))</f>
        <v>0</v>
      </c>
      <c r="L15" s="89">
        <f>IFERROR(SUMIFS('Ausgaben-Kosten'!$F$9:$F$320,'Ausgaben-Kosten'!$C$9:$C$320,Projektplan!$A15,'Ausgaben-Kosten'!$D$9:$D$320,Projektplan!L$6),"")</f>
        <v>0</v>
      </c>
      <c r="M15" s="89">
        <f>IFERROR(SUMIFS('Ausgaben-Kosten'!$F$9:$F$320,'Ausgaben-Kosten'!$C$9:$C$320,Projektplan!$A15,'Ausgaben-Kosten'!$D$9:$D$320,Projektplan!M$6),"")</f>
        <v>0</v>
      </c>
      <c r="N15" s="89">
        <f>IFERROR(SUMIFS('Ausgaben-Kosten'!$F$9:$F$320,'Ausgaben-Kosten'!$C$9:$C$320,Projektplan!$A15,'Ausgaben-Kosten'!$D$9:$D$320,Projektplan!N$6),"")</f>
        <v>0</v>
      </c>
      <c r="O15" s="89">
        <f>IFERROR(SUMIFS('Ausgaben-Kosten'!$F$9:$F$320,'Ausgaben-Kosten'!$C$9:$C$320,Projektplan!$A15,'Ausgaben-Kosten'!$D$9:$D$320,Projektplan!O$6),"")</f>
        <v>0</v>
      </c>
      <c r="P15" s="89">
        <f>IFERROR(SUMIFS('Ausgaben-Kosten'!$F$9:$F$320,'Ausgaben-Kosten'!$C$9:$C$320,Projektplan!$A15,'Ausgaben-Kosten'!$D$9:$D$320,Projektplan!P$6),"")</f>
        <v>0</v>
      </c>
      <c r="Q15" s="89">
        <f>IFERROR(SUMIFS('Ausgaben-Kosten'!$F$9:$F$320,'Ausgaben-Kosten'!$C$9:$C$320,Projektplan!$A15,'Ausgaben-Kosten'!$D$9:$D$320,Projektplan!Q$6),"")</f>
        <v>0</v>
      </c>
      <c r="R15" s="89">
        <f>IFERROR(IF(Finanzplan!$B$6="Ausgabenbasis",0,M15*Finanzplan!$B$7),0)</f>
        <v>0</v>
      </c>
    </row>
    <row r="16" spans="1:22" ht="31.35" customHeight="1" thickBot="1" x14ac:dyDescent="0.3">
      <c r="A16" s="8" t="s">
        <v>12</v>
      </c>
      <c r="B16" s="48"/>
      <c r="C16" s="45"/>
      <c r="D16" s="45"/>
      <c r="E16" s="94">
        <f t="shared" si="3"/>
        <v>0</v>
      </c>
      <c r="F16" s="89">
        <f t="shared" si="2"/>
        <v>0</v>
      </c>
      <c r="G16" s="89">
        <f>IFERROR(SUMIFS('Ausgaben-Kosten'!$F$9:$F$320,'Ausgaben-Kosten'!$C$9:$C$320,Projektplan!$A16,'Ausgaben-Kosten'!$E$9:$E$320,Projektplan!G$6),"")+IF(Finanzplan!$B$6="Ausgabenbasis",0,Finanzplan!$B$7*(SUMIFS('Ausgaben-Kosten'!$F$9:$F$320,'Ausgaben-Kosten'!$C$9:$C$320,Projektplan!$A16,'Ausgaben-Kosten'!$E$9:$E$320,Projektplan!G$6,'Ausgaben-Kosten'!$D$9:$D$320,Projektplan!$M$6)))</f>
        <v>0</v>
      </c>
      <c r="H16" s="89">
        <f>IFERROR(SUMIFS('Ausgaben-Kosten'!$F$9:$F$320,'Ausgaben-Kosten'!$C$9:$C$320,Projektplan!$A16,'Ausgaben-Kosten'!$E$9:$E$320,Projektplan!H$6),"")+IF(Finanzplan!$B$6="Ausgabenbasis",0,Finanzplan!$B$7*(SUMIFS('Ausgaben-Kosten'!$F$9:$F$320,'Ausgaben-Kosten'!$C$9:$C$320,Projektplan!$A16,'Ausgaben-Kosten'!$E$9:$E$320,Projektplan!H$6,'Ausgaben-Kosten'!$D$9:$D$320,Projektplan!$M$6)))</f>
        <v>0</v>
      </c>
      <c r="I16" s="89">
        <f>IFERROR(SUMIFS('Ausgaben-Kosten'!$F$9:$F$320,'Ausgaben-Kosten'!$C$9:$C$320,Projektplan!$A16,'Ausgaben-Kosten'!$E$9:$E$320,Projektplan!I$6),"")+IF(Finanzplan!$B$6="Ausgabenbasis",0,Finanzplan!$B$7*(SUMIFS('Ausgaben-Kosten'!$F$9:$F$320,'Ausgaben-Kosten'!$C$9:$C$320,Projektplan!$A16,'Ausgaben-Kosten'!$E$9:$E$320,Projektplan!I$6,'Ausgaben-Kosten'!$D$9:$D$320,Projektplan!$M$6)))</f>
        <v>0</v>
      </c>
      <c r="J16" s="89">
        <f>IFERROR(SUMIFS('Ausgaben-Kosten'!$F$9:$F$320,'Ausgaben-Kosten'!$C$9:$C$320,Projektplan!$A16,'Ausgaben-Kosten'!$E$9:$E$320,Projektplan!J$6),"")+IF(Finanzplan!$B$6="Ausgabenbasis",0,Finanzplan!$B$7*(SUMIFS('Ausgaben-Kosten'!$F$9:$F$320,'Ausgaben-Kosten'!$C$9:$C$320,Projektplan!$A16,'Ausgaben-Kosten'!$E$9:$E$320,Projektplan!J$6,'Ausgaben-Kosten'!$D$9:$D$320,Projektplan!$M$6)))</f>
        <v>0</v>
      </c>
      <c r="K16" s="89">
        <f>IFERROR(SUMIFS('Ausgaben-Kosten'!$F$9:$F$320,'Ausgaben-Kosten'!$C$9:$C$320,Projektplan!$A16,'Ausgaben-Kosten'!$E$9:$E$320,Projektplan!K$6),"")+IF(Finanzplan!$B$6="Ausgabenbasis",0,Finanzplan!$B$7*(SUMIFS('Ausgaben-Kosten'!$F$9:$F$320,'Ausgaben-Kosten'!$C$9:$C$320,Projektplan!$A16,'Ausgaben-Kosten'!$E$9:$E$320,Projektplan!K$6,'Ausgaben-Kosten'!$D$9:$D$320,Projektplan!$M$6)))</f>
        <v>0</v>
      </c>
      <c r="L16" s="89">
        <f>IFERROR(SUMIFS('Ausgaben-Kosten'!$F$9:$F$320,'Ausgaben-Kosten'!$C$9:$C$320,Projektplan!$A16,'Ausgaben-Kosten'!$D$9:$D$320,Projektplan!L$6),"")</f>
        <v>0</v>
      </c>
      <c r="M16" s="89">
        <f>IFERROR(SUMIFS('Ausgaben-Kosten'!$F$9:$F$320,'Ausgaben-Kosten'!$C$9:$C$320,Projektplan!$A16,'Ausgaben-Kosten'!$D$9:$D$320,Projektplan!M$6),"")</f>
        <v>0</v>
      </c>
      <c r="N16" s="89">
        <f>IFERROR(SUMIFS('Ausgaben-Kosten'!$F$9:$F$320,'Ausgaben-Kosten'!$C$9:$C$320,Projektplan!$A16,'Ausgaben-Kosten'!$D$9:$D$320,Projektplan!N$6),"")</f>
        <v>0</v>
      </c>
      <c r="O16" s="89">
        <f>IFERROR(SUMIFS('Ausgaben-Kosten'!$F$9:$F$320,'Ausgaben-Kosten'!$C$9:$C$320,Projektplan!$A16,'Ausgaben-Kosten'!$D$9:$D$320,Projektplan!O$6),"")</f>
        <v>0</v>
      </c>
      <c r="P16" s="89">
        <f>IFERROR(SUMIFS('Ausgaben-Kosten'!$F$9:$F$320,'Ausgaben-Kosten'!$C$9:$C$320,Projektplan!$A16,'Ausgaben-Kosten'!$D$9:$D$320,Projektplan!P$6),"")</f>
        <v>0</v>
      </c>
      <c r="Q16" s="89">
        <f>IFERROR(SUMIFS('Ausgaben-Kosten'!$F$9:$F$320,'Ausgaben-Kosten'!$C$9:$C$320,Projektplan!$A16,'Ausgaben-Kosten'!$D$9:$D$320,Projektplan!Q$6),"")</f>
        <v>0</v>
      </c>
      <c r="R16" s="89">
        <f>IFERROR(IF(Finanzplan!$B$6="Ausgabenbasis",0,M16*Finanzplan!$B$7),0)</f>
        <v>0</v>
      </c>
    </row>
    <row r="17" spans="1:18" ht="15.75" thickBot="1" x14ac:dyDescent="0.3">
      <c r="A17" s="101" t="str">
        <f>"Projektablaufplan Seite 1 zum Antrag von "&amp;$C$3</f>
        <v>Projektablaufplan Seite 1 zum Antrag von Bitte hier den Namen des Antragstellers eintragen</v>
      </c>
      <c r="L17" s="101" t="str">
        <f>"Projektablaufplan Seite 2 zum Antrag von "&amp;$C$3</f>
        <v>Projektablaufplan Seite 2 zum Antrag von Bitte hier den Namen des Antragstellers eintragen</v>
      </c>
    </row>
    <row r="18" spans="1:18" ht="31.35" customHeight="1" thickBot="1" x14ac:dyDescent="0.3">
      <c r="A18" s="8" t="s">
        <v>13</v>
      </c>
      <c r="B18" s="48"/>
      <c r="C18" s="45"/>
      <c r="D18" s="45"/>
      <c r="E18" s="94">
        <f t="shared" si="3"/>
        <v>0</v>
      </c>
      <c r="F18" s="89">
        <f t="shared" ref="F18:F29" si="4">SUM(G18:K18)</f>
        <v>0</v>
      </c>
      <c r="G18" s="89">
        <f>IFERROR(SUMIFS('Ausgaben-Kosten'!$F$9:$F$320,'Ausgaben-Kosten'!$C$9:$C$320,Projektplan!$A18,'Ausgaben-Kosten'!$E$9:$E$320,Projektplan!G$6),"")+IF(Finanzplan!$B$6="Ausgabenbasis",0,Finanzplan!$B$7*(SUMIFS('Ausgaben-Kosten'!$F$9:$F$320,'Ausgaben-Kosten'!$C$9:$C$320,Projektplan!$A18,'Ausgaben-Kosten'!$E$9:$E$320,Projektplan!G$6,'Ausgaben-Kosten'!$D$9:$D$320,Projektplan!$M$6)))</f>
        <v>0</v>
      </c>
      <c r="H18" s="89">
        <f>IFERROR(SUMIFS('Ausgaben-Kosten'!$F$9:$F$320,'Ausgaben-Kosten'!$C$9:$C$320,Projektplan!$A18,'Ausgaben-Kosten'!$E$9:$E$320,Projektplan!H$6),"")+IF(Finanzplan!$B$6="Ausgabenbasis",0,Finanzplan!$B$7*(SUMIFS('Ausgaben-Kosten'!$F$9:$F$320,'Ausgaben-Kosten'!$C$9:$C$320,Projektplan!$A18,'Ausgaben-Kosten'!$E$9:$E$320,Projektplan!H$6,'Ausgaben-Kosten'!$D$9:$D$320,Projektplan!$M$6)))</f>
        <v>0</v>
      </c>
      <c r="I18" s="89">
        <f>IFERROR(SUMIFS('Ausgaben-Kosten'!$F$9:$F$320,'Ausgaben-Kosten'!$C$9:$C$320,Projektplan!$A18,'Ausgaben-Kosten'!$E$9:$E$320,Projektplan!I$6),"")+IF(Finanzplan!$B$6="Ausgabenbasis",0,Finanzplan!$B$7*(SUMIFS('Ausgaben-Kosten'!$F$9:$F$320,'Ausgaben-Kosten'!$C$9:$C$320,Projektplan!$A18,'Ausgaben-Kosten'!$E$9:$E$320,Projektplan!I$6,'Ausgaben-Kosten'!$D$9:$D$320,Projektplan!$M$6)))</f>
        <v>0</v>
      </c>
      <c r="J18" s="89">
        <f>IFERROR(SUMIFS('Ausgaben-Kosten'!$F$9:$F$320,'Ausgaben-Kosten'!$C$9:$C$320,Projektplan!$A18,'Ausgaben-Kosten'!$E$9:$E$320,Projektplan!J$6),"")+IF(Finanzplan!$B$6="Ausgabenbasis",0,Finanzplan!$B$7*(SUMIFS('Ausgaben-Kosten'!$F$9:$F$320,'Ausgaben-Kosten'!$C$9:$C$320,Projektplan!$A18,'Ausgaben-Kosten'!$E$9:$E$320,Projektplan!J$6,'Ausgaben-Kosten'!$D$9:$D$320,Projektplan!$M$6)))</f>
        <v>0</v>
      </c>
      <c r="K18" s="89">
        <f>IFERROR(SUMIFS('Ausgaben-Kosten'!$F$9:$F$320,'Ausgaben-Kosten'!$C$9:$C$320,Projektplan!$A18,'Ausgaben-Kosten'!$E$9:$E$320,Projektplan!K$6),"")+IF(Finanzplan!$B$6="Ausgabenbasis",0,Finanzplan!$B$7*(SUMIFS('Ausgaben-Kosten'!$F$9:$F$320,'Ausgaben-Kosten'!$C$9:$C$320,Projektplan!$A18,'Ausgaben-Kosten'!$E$9:$E$320,Projektplan!K$6,'Ausgaben-Kosten'!$D$9:$D$320,Projektplan!$M$6)))</f>
        <v>0</v>
      </c>
      <c r="L18" s="89">
        <f>IFERROR(SUMIFS('Ausgaben-Kosten'!$F$9:$F$320,'Ausgaben-Kosten'!$C$9:$C$320,Projektplan!$A18,'Ausgaben-Kosten'!$D$9:$D$320,Projektplan!L$6),"")</f>
        <v>0</v>
      </c>
      <c r="M18" s="89">
        <f>IFERROR(SUMIFS('Ausgaben-Kosten'!$F$9:$F$320,'Ausgaben-Kosten'!$C$9:$C$320,Projektplan!$A18,'Ausgaben-Kosten'!$D$9:$D$320,Projektplan!M$6),"")</f>
        <v>0</v>
      </c>
      <c r="N18" s="89">
        <f>IFERROR(SUMIFS('Ausgaben-Kosten'!$F$9:$F$320,'Ausgaben-Kosten'!$C$9:$C$320,Projektplan!$A18,'Ausgaben-Kosten'!$D$9:$D$320,Projektplan!N$6),"")</f>
        <v>0</v>
      </c>
      <c r="O18" s="89">
        <f>IFERROR(SUMIFS('Ausgaben-Kosten'!$F$9:$F$320,'Ausgaben-Kosten'!$C$9:$C$320,Projektplan!$A18,'Ausgaben-Kosten'!$D$9:$D$320,Projektplan!O$6),"")</f>
        <v>0</v>
      </c>
      <c r="P18" s="89">
        <f>IFERROR(SUMIFS('Ausgaben-Kosten'!$F$9:$F$320,'Ausgaben-Kosten'!$C$9:$C$320,Projektplan!$A18,'Ausgaben-Kosten'!$D$9:$D$320,Projektplan!P$6),"")</f>
        <v>0</v>
      </c>
      <c r="Q18" s="89">
        <f>IFERROR(SUMIFS('Ausgaben-Kosten'!$F$9:$F$320,'Ausgaben-Kosten'!$C$9:$C$320,Projektplan!$A18,'Ausgaben-Kosten'!$D$9:$D$320,Projektplan!Q$6),"")</f>
        <v>0</v>
      </c>
      <c r="R18" s="89">
        <f>IFERROR(IF(Finanzplan!$B$6="Ausgabenbasis",0,M18*Finanzplan!$B$7),0)</f>
        <v>0</v>
      </c>
    </row>
    <row r="19" spans="1:18" ht="31.35" customHeight="1" thickBot="1" x14ac:dyDescent="0.3">
      <c r="A19" s="8" t="s">
        <v>14</v>
      </c>
      <c r="B19" s="48"/>
      <c r="C19" s="45"/>
      <c r="D19" s="45"/>
      <c r="E19" s="94">
        <f t="shared" si="3"/>
        <v>0</v>
      </c>
      <c r="F19" s="89">
        <f t="shared" si="4"/>
        <v>0</v>
      </c>
      <c r="G19" s="89">
        <f>IFERROR(SUMIFS('Ausgaben-Kosten'!$F$9:$F$320,'Ausgaben-Kosten'!$C$9:$C$320,Projektplan!$A19,'Ausgaben-Kosten'!$E$9:$E$320,Projektplan!G$6),"")+IF(Finanzplan!$B$6="Ausgabenbasis",0,Finanzplan!$B$7*(SUMIFS('Ausgaben-Kosten'!$F$9:$F$320,'Ausgaben-Kosten'!$C$9:$C$320,Projektplan!$A19,'Ausgaben-Kosten'!$E$9:$E$320,Projektplan!G$6,'Ausgaben-Kosten'!$D$9:$D$320,Projektplan!$M$6)))</f>
        <v>0</v>
      </c>
      <c r="H19" s="89">
        <f>IFERROR(SUMIFS('Ausgaben-Kosten'!$F$9:$F$320,'Ausgaben-Kosten'!$C$9:$C$320,Projektplan!$A19,'Ausgaben-Kosten'!$E$9:$E$320,Projektplan!H$6),"")+IF(Finanzplan!$B$6="Ausgabenbasis",0,Finanzplan!$B$7*(SUMIFS('Ausgaben-Kosten'!$F$9:$F$320,'Ausgaben-Kosten'!$C$9:$C$320,Projektplan!$A19,'Ausgaben-Kosten'!$E$9:$E$320,Projektplan!H$6,'Ausgaben-Kosten'!$D$9:$D$320,Projektplan!$M$6)))</f>
        <v>0</v>
      </c>
      <c r="I19" s="89">
        <f>IFERROR(SUMIFS('Ausgaben-Kosten'!$F$9:$F$320,'Ausgaben-Kosten'!$C$9:$C$320,Projektplan!$A19,'Ausgaben-Kosten'!$E$9:$E$320,Projektplan!I$6),"")+IF(Finanzplan!$B$6="Ausgabenbasis",0,Finanzplan!$B$7*(SUMIFS('Ausgaben-Kosten'!$F$9:$F$320,'Ausgaben-Kosten'!$C$9:$C$320,Projektplan!$A19,'Ausgaben-Kosten'!$E$9:$E$320,Projektplan!I$6,'Ausgaben-Kosten'!$D$9:$D$320,Projektplan!$M$6)))</f>
        <v>0</v>
      </c>
      <c r="J19" s="89">
        <f>IFERROR(SUMIFS('Ausgaben-Kosten'!$F$9:$F$320,'Ausgaben-Kosten'!$C$9:$C$320,Projektplan!$A19,'Ausgaben-Kosten'!$E$9:$E$320,Projektplan!J$6),"")+IF(Finanzplan!$B$6="Ausgabenbasis",0,Finanzplan!$B$7*(SUMIFS('Ausgaben-Kosten'!$F$9:$F$320,'Ausgaben-Kosten'!$C$9:$C$320,Projektplan!$A19,'Ausgaben-Kosten'!$E$9:$E$320,Projektplan!J$6,'Ausgaben-Kosten'!$D$9:$D$320,Projektplan!$M$6)))</f>
        <v>0</v>
      </c>
      <c r="K19" s="89">
        <f>IFERROR(SUMIFS('Ausgaben-Kosten'!$F$9:$F$320,'Ausgaben-Kosten'!$C$9:$C$320,Projektplan!$A19,'Ausgaben-Kosten'!$E$9:$E$320,Projektplan!K$6),"")+IF(Finanzplan!$B$6="Ausgabenbasis",0,Finanzplan!$B$7*(SUMIFS('Ausgaben-Kosten'!$F$9:$F$320,'Ausgaben-Kosten'!$C$9:$C$320,Projektplan!$A19,'Ausgaben-Kosten'!$E$9:$E$320,Projektplan!K$6,'Ausgaben-Kosten'!$D$9:$D$320,Projektplan!$M$6)))</f>
        <v>0</v>
      </c>
      <c r="L19" s="89">
        <f>IFERROR(SUMIFS('Ausgaben-Kosten'!$F$9:$F$320,'Ausgaben-Kosten'!$C$9:$C$320,Projektplan!$A19,'Ausgaben-Kosten'!$D$9:$D$320,Projektplan!L$6),"")</f>
        <v>0</v>
      </c>
      <c r="M19" s="89">
        <f>IFERROR(SUMIFS('Ausgaben-Kosten'!$F$9:$F$320,'Ausgaben-Kosten'!$C$9:$C$320,Projektplan!$A19,'Ausgaben-Kosten'!$D$9:$D$320,Projektplan!M$6),"")</f>
        <v>0</v>
      </c>
      <c r="N19" s="89">
        <f>IFERROR(SUMIFS('Ausgaben-Kosten'!$F$9:$F$320,'Ausgaben-Kosten'!$C$9:$C$320,Projektplan!$A19,'Ausgaben-Kosten'!$D$9:$D$320,Projektplan!N$6),"")</f>
        <v>0</v>
      </c>
      <c r="O19" s="89">
        <f>IFERROR(SUMIFS('Ausgaben-Kosten'!$F$9:$F$320,'Ausgaben-Kosten'!$C$9:$C$320,Projektplan!$A19,'Ausgaben-Kosten'!$D$9:$D$320,Projektplan!O$6),"")</f>
        <v>0</v>
      </c>
      <c r="P19" s="89">
        <f>IFERROR(SUMIFS('Ausgaben-Kosten'!$F$9:$F$320,'Ausgaben-Kosten'!$C$9:$C$320,Projektplan!$A19,'Ausgaben-Kosten'!$D$9:$D$320,Projektplan!P$6),"")</f>
        <v>0</v>
      </c>
      <c r="Q19" s="89">
        <f>IFERROR(SUMIFS('Ausgaben-Kosten'!$F$9:$F$320,'Ausgaben-Kosten'!$C$9:$C$320,Projektplan!$A19,'Ausgaben-Kosten'!$D$9:$D$320,Projektplan!Q$6),"")</f>
        <v>0</v>
      </c>
      <c r="R19" s="89">
        <f>IFERROR(IF(Finanzplan!$B$6="Ausgabenbasis",0,M19*Finanzplan!$B$7),0)</f>
        <v>0</v>
      </c>
    </row>
    <row r="20" spans="1:18" ht="31.35" customHeight="1" thickBot="1" x14ac:dyDescent="0.3">
      <c r="A20" s="8" t="s">
        <v>15</v>
      </c>
      <c r="B20" s="48"/>
      <c r="C20" s="45"/>
      <c r="D20" s="45"/>
      <c r="E20" s="94">
        <f t="shared" si="3"/>
        <v>0</v>
      </c>
      <c r="F20" s="89">
        <f t="shared" si="4"/>
        <v>0</v>
      </c>
      <c r="G20" s="89">
        <f>IFERROR(SUMIFS('Ausgaben-Kosten'!$F$9:$F$320,'Ausgaben-Kosten'!$C$9:$C$320,Projektplan!$A20,'Ausgaben-Kosten'!$E$9:$E$320,Projektplan!G$6),"")+IF(Finanzplan!$B$6="Ausgabenbasis",0,Finanzplan!$B$7*(SUMIFS('Ausgaben-Kosten'!$F$9:$F$320,'Ausgaben-Kosten'!$C$9:$C$320,Projektplan!$A20,'Ausgaben-Kosten'!$E$9:$E$320,Projektplan!G$6,'Ausgaben-Kosten'!$D$9:$D$320,Projektplan!$M$6)))</f>
        <v>0</v>
      </c>
      <c r="H20" s="89">
        <f>IFERROR(SUMIFS('Ausgaben-Kosten'!$F$9:$F$320,'Ausgaben-Kosten'!$C$9:$C$320,Projektplan!$A20,'Ausgaben-Kosten'!$E$9:$E$320,Projektplan!H$6),"")+IF(Finanzplan!$B$6="Ausgabenbasis",0,Finanzplan!$B$7*(SUMIFS('Ausgaben-Kosten'!$F$9:$F$320,'Ausgaben-Kosten'!$C$9:$C$320,Projektplan!$A20,'Ausgaben-Kosten'!$E$9:$E$320,Projektplan!H$6,'Ausgaben-Kosten'!$D$9:$D$320,Projektplan!$M$6)))</f>
        <v>0</v>
      </c>
      <c r="I20" s="89">
        <f>IFERROR(SUMIFS('Ausgaben-Kosten'!$F$9:$F$320,'Ausgaben-Kosten'!$C$9:$C$320,Projektplan!$A20,'Ausgaben-Kosten'!$E$9:$E$320,Projektplan!I$6),"")+IF(Finanzplan!$B$6="Ausgabenbasis",0,Finanzplan!$B$7*(SUMIFS('Ausgaben-Kosten'!$F$9:$F$320,'Ausgaben-Kosten'!$C$9:$C$320,Projektplan!$A20,'Ausgaben-Kosten'!$E$9:$E$320,Projektplan!I$6,'Ausgaben-Kosten'!$D$9:$D$320,Projektplan!$M$6)))</f>
        <v>0</v>
      </c>
      <c r="J20" s="89">
        <f>IFERROR(SUMIFS('Ausgaben-Kosten'!$F$9:$F$320,'Ausgaben-Kosten'!$C$9:$C$320,Projektplan!$A20,'Ausgaben-Kosten'!$E$9:$E$320,Projektplan!J$6),"")+IF(Finanzplan!$B$6="Ausgabenbasis",0,Finanzplan!$B$7*(SUMIFS('Ausgaben-Kosten'!$F$9:$F$320,'Ausgaben-Kosten'!$C$9:$C$320,Projektplan!$A20,'Ausgaben-Kosten'!$E$9:$E$320,Projektplan!J$6,'Ausgaben-Kosten'!$D$9:$D$320,Projektplan!$M$6)))</f>
        <v>0</v>
      </c>
      <c r="K20" s="89">
        <f>IFERROR(SUMIFS('Ausgaben-Kosten'!$F$9:$F$320,'Ausgaben-Kosten'!$C$9:$C$320,Projektplan!$A20,'Ausgaben-Kosten'!$E$9:$E$320,Projektplan!K$6),"")+IF(Finanzplan!$B$6="Ausgabenbasis",0,Finanzplan!$B$7*(SUMIFS('Ausgaben-Kosten'!$F$9:$F$320,'Ausgaben-Kosten'!$C$9:$C$320,Projektplan!$A20,'Ausgaben-Kosten'!$E$9:$E$320,Projektplan!K$6,'Ausgaben-Kosten'!$D$9:$D$320,Projektplan!$M$6)))</f>
        <v>0</v>
      </c>
      <c r="L20" s="89">
        <f>IFERROR(SUMIFS('Ausgaben-Kosten'!$F$9:$F$320,'Ausgaben-Kosten'!$C$9:$C$320,Projektplan!$A20,'Ausgaben-Kosten'!$D$9:$D$320,Projektplan!L$6),"")</f>
        <v>0</v>
      </c>
      <c r="M20" s="89">
        <f>IFERROR(SUMIFS('Ausgaben-Kosten'!$F$9:$F$320,'Ausgaben-Kosten'!$C$9:$C$320,Projektplan!$A20,'Ausgaben-Kosten'!$D$9:$D$320,Projektplan!M$6),"")</f>
        <v>0</v>
      </c>
      <c r="N20" s="89">
        <f>IFERROR(SUMIFS('Ausgaben-Kosten'!$F$9:$F$320,'Ausgaben-Kosten'!$C$9:$C$320,Projektplan!$A20,'Ausgaben-Kosten'!$D$9:$D$320,Projektplan!N$6),"")</f>
        <v>0</v>
      </c>
      <c r="O20" s="89">
        <f>IFERROR(SUMIFS('Ausgaben-Kosten'!$F$9:$F$320,'Ausgaben-Kosten'!$C$9:$C$320,Projektplan!$A20,'Ausgaben-Kosten'!$D$9:$D$320,Projektplan!O$6),"")</f>
        <v>0</v>
      </c>
      <c r="P20" s="89">
        <f>IFERROR(SUMIFS('Ausgaben-Kosten'!$F$9:$F$320,'Ausgaben-Kosten'!$C$9:$C$320,Projektplan!$A20,'Ausgaben-Kosten'!$D$9:$D$320,Projektplan!P$6),"")</f>
        <v>0</v>
      </c>
      <c r="Q20" s="89">
        <f>IFERROR(SUMIFS('Ausgaben-Kosten'!$F$9:$F$320,'Ausgaben-Kosten'!$C$9:$C$320,Projektplan!$A20,'Ausgaben-Kosten'!$D$9:$D$320,Projektplan!Q$6),"")</f>
        <v>0</v>
      </c>
      <c r="R20" s="89">
        <f>IFERROR(IF(Finanzplan!$B$6="Ausgabenbasis",0,M20*Finanzplan!$B$7),0)</f>
        <v>0</v>
      </c>
    </row>
    <row r="21" spans="1:18" ht="31.35" customHeight="1" thickBot="1" x14ac:dyDescent="0.3">
      <c r="A21" s="8" t="s">
        <v>16</v>
      </c>
      <c r="B21" s="48"/>
      <c r="C21" s="45"/>
      <c r="D21" s="45"/>
      <c r="E21" s="94">
        <f t="shared" si="3"/>
        <v>0</v>
      </c>
      <c r="F21" s="89">
        <f t="shared" si="4"/>
        <v>0</v>
      </c>
      <c r="G21" s="89">
        <f>IFERROR(SUMIFS('Ausgaben-Kosten'!$F$9:$F$320,'Ausgaben-Kosten'!$C$9:$C$320,Projektplan!$A21,'Ausgaben-Kosten'!$E$9:$E$320,Projektplan!G$6),"")+IF(Finanzplan!$B$6="Ausgabenbasis",0,Finanzplan!$B$7*(SUMIFS('Ausgaben-Kosten'!$F$9:$F$320,'Ausgaben-Kosten'!$C$9:$C$320,Projektplan!$A21,'Ausgaben-Kosten'!$E$9:$E$320,Projektplan!G$6,'Ausgaben-Kosten'!$D$9:$D$320,Projektplan!$M$6)))</f>
        <v>0</v>
      </c>
      <c r="H21" s="89">
        <f>IFERROR(SUMIFS('Ausgaben-Kosten'!$F$9:$F$320,'Ausgaben-Kosten'!$C$9:$C$320,Projektplan!$A21,'Ausgaben-Kosten'!$E$9:$E$320,Projektplan!H$6),"")+IF(Finanzplan!$B$6="Ausgabenbasis",0,Finanzplan!$B$7*(SUMIFS('Ausgaben-Kosten'!$F$9:$F$320,'Ausgaben-Kosten'!$C$9:$C$320,Projektplan!$A21,'Ausgaben-Kosten'!$E$9:$E$320,Projektplan!H$6,'Ausgaben-Kosten'!$D$9:$D$320,Projektplan!$M$6)))</f>
        <v>0</v>
      </c>
      <c r="I21" s="89">
        <f>IFERROR(SUMIFS('Ausgaben-Kosten'!$F$9:$F$320,'Ausgaben-Kosten'!$C$9:$C$320,Projektplan!$A21,'Ausgaben-Kosten'!$E$9:$E$320,Projektplan!I$6),"")+IF(Finanzplan!$B$6="Ausgabenbasis",0,Finanzplan!$B$7*(SUMIFS('Ausgaben-Kosten'!$F$9:$F$320,'Ausgaben-Kosten'!$C$9:$C$320,Projektplan!$A21,'Ausgaben-Kosten'!$E$9:$E$320,Projektplan!I$6,'Ausgaben-Kosten'!$D$9:$D$320,Projektplan!$M$6)))</f>
        <v>0</v>
      </c>
      <c r="J21" s="89">
        <f>IFERROR(SUMIFS('Ausgaben-Kosten'!$F$9:$F$320,'Ausgaben-Kosten'!$C$9:$C$320,Projektplan!$A21,'Ausgaben-Kosten'!$E$9:$E$320,Projektplan!J$6),"")+IF(Finanzplan!$B$6="Ausgabenbasis",0,Finanzplan!$B$7*(SUMIFS('Ausgaben-Kosten'!$F$9:$F$320,'Ausgaben-Kosten'!$C$9:$C$320,Projektplan!$A21,'Ausgaben-Kosten'!$E$9:$E$320,Projektplan!J$6,'Ausgaben-Kosten'!$D$9:$D$320,Projektplan!$M$6)))</f>
        <v>0</v>
      </c>
      <c r="K21" s="89">
        <f>IFERROR(SUMIFS('Ausgaben-Kosten'!$F$9:$F$320,'Ausgaben-Kosten'!$C$9:$C$320,Projektplan!$A21,'Ausgaben-Kosten'!$E$9:$E$320,Projektplan!K$6),"")+IF(Finanzplan!$B$6="Ausgabenbasis",0,Finanzplan!$B$7*(SUMIFS('Ausgaben-Kosten'!$F$9:$F$320,'Ausgaben-Kosten'!$C$9:$C$320,Projektplan!$A21,'Ausgaben-Kosten'!$E$9:$E$320,Projektplan!K$6,'Ausgaben-Kosten'!$D$9:$D$320,Projektplan!$M$6)))</f>
        <v>0</v>
      </c>
      <c r="L21" s="89">
        <f>IFERROR(SUMIFS('Ausgaben-Kosten'!$F$9:$F$320,'Ausgaben-Kosten'!$C$9:$C$320,Projektplan!$A21,'Ausgaben-Kosten'!$D$9:$D$320,Projektplan!L$6),"")</f>
        <v>0</v>
      </c>
      <c r="M21" s="89">
        <f>IFERROR(SUMIFS('Ausgaben-Kosten'!$F$9:$F$320,'Ausgaben-Kosten'!$C$9:$C$320,Projektplan!$A21,'Ausgaben-Kosten'!$D$9:$D$320,Projektplan!M$6),"")</f>
        <v>0</v>
      </c>
      <c r="N21" s="89">
        <f>IFERROR(SUMIFS('Ausgaben-Kosten'!$F$9:$F$320,'Ausgaben-Kosten'!$C$9:$C$320,Projektplan!$A21,'Ausgaben-Kosten'!$D$9:$D$320,Projektplan!N$6),"")</f>
        <v>0</v>
      </c>
      <c r="O21" s="89">
        <f>IFERROR(SUMIFS('Ausgaben-Kosten'!$F$9:$F$320,'Ausgaben-Kosten'!$C$9:$C$320,Projektplan!$A21,'Ausgaben-Kosten'!$D$9:$D$320,Projektplan!O$6),"")</f>
        <v>0</v>
      </c>
      <c r="P21" s="89">
        <f>IFERROR(SUMIFS('Ausgaben-Kosten'!$F$9:$F$320,'Ausgaben-Kosten'!$C$9:$C$320,Projektplan!$A21,'Ausgaben-Kosten'!$D$9:$D$320,Projektplan!P$6),"")</f>
        <v>0</v>
      </c>
      <c r="Q21" s="89">
        <f>IFERROR(SUMIFS('Ausgaben-Kosten'!$F$9:$F$320,'Ausgaben-Kosten'!$C$9:$C$320,Projektplan!$A21,'Ausgaben-Kosten'!$D$9:$D$320,Projektplan!Q$6),"")</f>
        <v>0</v>
      </c>
      <c r="R21" s="89">
        <f>IFERROR(IF(Finanzplan!$B$6="Ausgabenbasis",0,M21*Finanzplan!$B$7),0)</f>
        <v>0</v>
      </c>
    </row>
    <row r="22" spans="1:18" ht="31.35" customHeight="1" thickBot="1" x14ac:dyDescent="0.3">
      <c r="A22" s="8" t="s">
        <v>17</v>
      </c>
      <c r="B22" s="48"/>
      <c r="C22" s="45"/>
      <c r="D22" s="45"/>
      <c r="E22" s="94">
        <f t="shared" si="3"/>
        <v>0</v>
      </c>
      <c r="F22" s="89">
        <f t="shared" si="4"/>
        <v>0</v>
      </c>
      <c r="G22" s="89">
        <f>IFERROR(SUMIFS('Ausgaben-Kosten'!$F$9:$F$320,'Ausgaben-Kosten'!$C$9:$C$320,Projektplan!$A22,'Ausgaben-Kosten'!$E$9:$E$320,Projektplan!G$6),"")+IF(Finanzplan!$B$6="Ausgabenbasis",0,Finanzplan!$B$7*(SUMIFS('Ausgaben-Kosten'!$F$9:$F$320,'Ausgaben-Kosten'!$C$9:$C$320,Projektplan!$A22,'Ausgaben-Kosten'!$E$9:$E$320,Projektplan!G$6,'Ausgaben-Kosten'!$D$9:$D$320,Projektplan!$M$6)))</f>
        <v>0</v>
      </c>
      <c r="H22" s="89">
        <f>IFERROR(SUMIFS('Ausgaben-Kosten'!$F$9:$F$320,'Ausgaben-Kosten'!$C$9:$C$320,Projektplan!$A22,'Ausgaben-Kosten'!$E$9:$E$320,Projektplan!H$6),"")+IF(Finanzplan!$B$6="Ausgabenbasis",0,Finanzplan!$B$7*(SUMIFS('Ausgaben-Kosten'!$F$9:$F$320,'Ausgaben-Kosten'!$C$9:$C$320,Projektplan!$A22,'Ausgaben-Kosten'!$E$9:$E$320,Projektplan!H$6,'Ausgaben-Kosten'!$D$9:$D$320,Projektplan!$M$6)))</f>
        <v>0</v>
      </c>
      <c r="I22" s="89">
        <f>IFERROR(SUMIFS('Ausgaben-Kosten'!$F$9:$F$320,'Ausgaben-Kosten'!$C$9:$C$320,Projektplan!$A22,'Ausgaben-Kosten'!$E$9:$E$320,Projektplan!I$6),"")+IF(Finanzplan!$B$6="Ausgabenbasis",0,Finanzplan!$B$7*(SUMIFS('Ausgaben-Kosten'!$F$9:$F$320,'Ausgaben-Kosten'!$C$9:$C$320,Projektplan!$A22,'Ausgaben-Kosten'!$E$9:$E$320,Projektplan!I$6,'Ausgaben-Kosten'!$D$9:$D$320,Projektplan!$M$6)))</f>
        <v>0</v>
      </c>
      <c r="J22" s="89">
        <f>IFERROR(SUMIFS('Ausgaben-Kosten'!$F$9:$F$320,'Ausgaben-Kosten'!$C$9:$C$320,Projektplan!$A22,'Ausgaben-Kosten'!$E$9:$E$320,Projektplan!J$6),"")+IF(Finanzplan!$B$6="Ausgabenbasis",0,Finanzplan!$B$7*(SUMIFS('Ausgaben-Kosten'!$F$9:$F$320,'Ausgaben-Kosten'!$C$9:$C$320,Projektplan!$A22,'Ausgaben-Kosten'!$E$9:$E$320,Projektplan!J$6,'Ausgaben-Kosten'!$D$9:$D$320,Projektplan!$M$6)))</f>
        <v>0</v>
      </c>
      <c r="K22" s="89">
        <f>IFERROR(SUMIFS('Ausgaben-Kosten'!$F$9:$F$320,'Ausgaben-Kosten'!$C$9:$C$320,Projektplan!$A22,'Ausgaben-Kosten'!$E$9:$E$320,Projektplan!K$6),"")+IF(Finanzplan!$B$6="Ausgabenbasis",0,Finanzplan!$B$7*(SUMIFS('Ausgaben-Kosten'!$F$9:$F$320,'Ausgaben-Kosten'!$C$9:$C$320,Projektplan!$A22,'Ausgaben-Kosten'!$E$9:$E$320,Projektplan!K$6,'Ausgaben-Kosten'!$D$9:$D$320,Projektplan!$M$6)))</f>
        <v>0</v>
      </c>
      <c r="L22" s="89">
        <f>IFERROR(SUMIFS('Ausgaben-Kosten'!$F$9:$F$320,'Ausgaben-Kosten'!$C$9:$C$320,Projektplan!$A22,'Ausgaben-Kosten'!$D$9:$D$320,Projektplan!L$6),"")</f>
        <v>0</v>
      </c>
      <c r="M22" s="89">
        <f>IFERROR(SUMIFS('Ausgaben-Kosten'!$F$9:$F$320,'Ausgaben-Kosten'!$C$9:$C$320,Projektplan!$A22,'Ausgaben-Kosten'!$D$9:$D$320,Projektplan!M$6),"")</f>
        <v>0</v>
      </c>
      <c r="N22" s="89">
        <f>IFERROR(SUMIFS('Ausgaben-Kosten'!$F$9:$F$320,'Ausgaben-Kosten'!$C$9:$C$320,Projektplan!$A22,'Ausgaben-Kosten'!$D$9:$D$320,Projektplan!N$6),"")</f>
        <v>0</v>
      </c>
      <c r="O22" s="89">
        <f>IFERROR(SUMIFS('Ausgaben-Kosten'!$F$9:$F$320,'Ausgaben-Kosten'!$C$9:$C$320,Projektplan!$A22,'Ausgaben-Kosten'!$D$9:$D$320,Projektplan!O$6),"")</f>
        <v>0</v>
      </c>
      <c r="P22" s="89">
        <f>IFERROR(SUMIFS('Ausgaben-Kosten'!$F$9:$F$320,'Ausgaben-Kosten'!$C$9:$C$320,Projektplan!$A22,'Ausgaben-Kosten'!$D$9:$D$320,Projektplan!P$6),"")</f>
        <v>0</v>
      </c>
      <c r="Q22" s="89">
        <f>IFERROR(SUMIFS('Ausgaben-Kosten'!$F$9:$F$320,'Ausgaben-Kosten'!$C$9:$C$320,Projektplan!$A22,'Ausgaben-Kosten'!$D$9:$D$320,Projektplan!Q$6),"")</f>
        <v>0</v>
      </c>
      <c r="R22" s="89">
        <f>IFERROR(IF(Finanzplan!$B$6="Ausgabenbasis",0,M22*Finanzplan!$B$7),0)</f>
        <v>0</v>
      </c>
    </row>
    <row r="23" spans="1:18" ht="31.35" customHeight="1" thickBot="1" x14ac:dyDescent="0.3">
      <c r="A23" s="8" t="s">
        <v>18</v>
      </c>
      <c r="B23" s="48"/>
      <c r="C23" s="45"/>
      <c r="D23" s="45"/>
      <c r="E23" s="94">
        <f t="shared" si="3"/>
        <v>0</v>
      </c>
      <c r="F23" s="89">
        <f t="shared" si="4"/>
        <v>0</v>
      </c>
      <c r="G23" s="89">
        <f>IFERROR(SUMIFS('Ausgaben-Kosten'!$F$9:$F$320,'Ausgaben-Kosten'!$C$9:$C$320,Projektplan!$A23,'Ausgaben-Kosten'!$E$9:$E$320,Projektplan!G$6),"")+IF(Finanzplan!$B$6="Ausgabenbasis",0,Finanzplan!$B$7*(SUMIFS('Ausgaben-Kosten'!$F$9:$F$320,'Ausgaben-Kosten'!$C$9:$C$320,Projektplan!$A23,'Ausgaben-Kosten'!$E$9:$E$320,Projektplan!G$6,'Ausgaben-Kosten'!$D$9:$D$320,Projektplan!$M$6)))</f>
        <v>0</v>
      </c>
      <c r="H23" s="89">
        <f>IFERROR(SUMIFS('Ausgaben-Kosten'!$F$9:$F$320,'Ausgaben-Kosten'!$C$9:$C$320,Projektplan!$A23,'Ausgaben-Kosten'!$E$9:$E$320,Projektplan!H$6),"")+IF(Finanzplan!$B$6="Ausgabenbasis",0,Finanzplan!$B$7*(SUMIFS('Ausgaben-Kosten'!$F$9:$F$320,'Ausgaben-Kosten'!$C$9:$C$320,Projektplan!$A23,'Ausgaben-Kosten'!$E$9:$E$320,Projektplan!H$6,'Ausgaben-Kosten'!$D$9:$D$320,Projektplan!$M$6)))</f>
        <v>0</v>
      </c>
      <c r="I23" s="89">
        <f>IFERROR(SUMIFS('Ausgaben-Kosten'!$F$9:$F$320,'Ausgaben-Kosten'!$C$9:$C$320,Projektplan!$A23,'Ausgaben-Kosten'!$E$9:$E$320,Projektplan!I$6),"")+IF(Finanzplan!$B$6="Ausgabenbasis",0,Finanzplan!$B$7*(SUMIFS('Ausgaben-Kosten'!$F$9:$F$320,'Ausgaben-Kosten'!$C$9:$C$320,Projektplan!$A23,'Ausgaben-Kosten'!$E$9:$E$320,Projektplan!I$6,'Ausgaben-Kosten'!$D$9:$D$320,Projektplan!$M$6)))</f>
        <v>0</v>
      </c>
      <c r="J23" s="89">
        <f>IFERROR(SUMIFS('Ausgaben-Kosten'!$F$9:$F$320,'Ausgaben-Kosten'!$C$9:$C$320,Projektplan!$A23,'Ausgaben-Kosten'!$E$9:$E$320,Projektplan!J$6),"")+IF(Finanzplan!$B$6="Ausgabenbasis",0,Finanzplan!$B$7*(SUMIFS('Ausgaben-Kosten'!$F$9:$F$320,'Ausgaben-Kosten'!$C$9:$C$320,Projektplan!$A23,'Ausgaben-Kosten'!$E$9:$E$320,Projektplan!J$6,'Ausgaben-Kosten'!$D$9:$D$320,Projektplan!$M$6)))</f>
        <v>0</v>
      </c>
      <c r="K23" s="89">
        <f>IFERROR(SUMIFS('Ausgaben-Kosten'!$F$9:$F$320,'Ausgaben-Kosten'!$C$9:$C$320,Projektplan!$A23,'Ausgaben-Kosten'!$E$9:$E$320,Projektplan!K$6),"")+IF(Finanzplan!$B$6="Ausgabenbasis",0,Finanzplan!$B$7*(SUMIFS('Ausgaben-Kosten'!$F$9:$F$320,'Ausgaben-Kosten'!$C$9:$C$320,Projektplan!$A23,'Ausgaben-Kosten'!$E$9:$E$320,Projektplan!K$6,'Ausgaben-Kosten'!$D$9:$D$320,Projektplan!$M$6)))</f>
        <v>0</v>
      </c>
      <c r="L23" s="89">
        <f>IFERROR(SUMIFS('Ausgaben-Kosten'!$F$9:$F$320,'Ausgaben-Kosten'!$C$9:$C$320,Projektplan!$A23,'Ausgaben-Kosten'!$D$9:$D$320,Projektplan!L$6),"")</f>
        <v>0</v>
      </c>
      <c r="M23" s="89">
        <f>IFERROR(SUMIFS('Ausgaben-Kosten'!$F$9:$F$320,'Ausgaben-Kosten'!$C$9:$C$320,Projektplan!$A23,'Ausgaben-Kosten'!$D$9:$D$320,Projektplan!M$6),"")</f>
        <v>0</v>
      </c>
      <c r="N23" s="89">
        <f>IFERROR(SUMIFS('Ausgaben-Kosten'!$F$9:$F$320,'Ausgaben-Kosten'!$C$9:$C$320,Projektplan!$A23,'Ausgaben-Kosten'!$D$9:$D$320,Projektplan!N$6),"")</f>
        <v>0</v>
      </c>
      <c r="O23" s="89">
        <f>IFERROR(SUMIFS('Ausgaben-Kosten'!$F$9:$F$320,'Ausgaben-Kosten'!$C$9:$C$320,Projektplan!$A23,'Ausgaben-Kosten'!$D$9:$D$320,Projektplan!O$6),"")</f>
        <v>0</v>
      </c>
      <c r="P23" s="89">
        <f>IFERROR(SUMIFS('Ausgaben-Kosten'!$F$9:$F$320,'Ausgaben-Kosten'!$C$9:$C$320,Projektplan!$A23,'Ausgaben-Kosten'!$D$9:$D$320,Projektplan!P$6),"")</f>
        <v>0</v>
      </c>
      <c r="Q23" s="89">
        <f>IFERROR(SUMIFS('Ausgaben-Kosten'!$F$9:$F$320,'Ausgaben-Kosten'!$C$9:$C$320,Projektplan!$A23,'Ausgaben-Kosten'!$D$9:$D$320,Projektplan!Q$6),"")</f>
        <v>0</v>
      </c>
      <c r="R23" s="89">
        <f>IFERROR(IF(Finanzplan!$B$6="Ausgabenbasis",0,M23*Finanzplan!$B$7),0)</f>
        <v>0</v>
      </c>
    </row>
    <row r="24" spans="1:18" ht="31.35" customHeight="1" thickBot="1" x14ac:dyDescent="0.3">
      <c r="A24" s="8" t="s">
        <v>19</v>
      </c>
      <c r="B24" s="48"/>
      <c r="C24" s="45"/>
      <c r="D24" s="45"/>
      <c r="E24" s="94">
        <f t="shared" si="3"/>
        <v>0</v>
      </c>
      <c r="F24" s="89">
        <f t="shared" si="4"/>
        <v>0</v>
      </c>
      <c r="G24" s="89">
        <f>IFERROR(SUMIFS('Ausgaben-Kosten'!$F$9:$F$320,'Ausgaben-Kosten'!$C$9:$C$320,Projektplan!$A24,'Ausgaben-Kosten'!$E$9:$E$320,Projektplan!G$6),"")+IF(Finanzplan!$B$6="Ausgabenbasis",0,Finanzplan!$B$7*(SUMIFS('Ausgaben-Kosten'!$F$9:$F$320,'Ausgaben-Kosten'!$C$9:$C$320,Projektplan!$A24,'Ausgaben-Kosten'!$E$9:$E$320,Projektplan!G$6,'Ausgaben-Kosten'!$D$9:$D$320,Projektplan!$M$6)))</f>
        <v>0</v>
      </c>
      <c r="H24" s="89">
        <f>IFERROR(SUMIFS('Ausgaben-Kosten'!$F$9:$F$320,'Ausgaben-Kosten'!$C$9:$C$320,Projektplan!$A24,'Ausgaben-Kosten'!$E$9:$E$320,Projektplan!H$6),"")+IF(Finanzplan!$B$6="Ausgabenbasis",0,Finanzplan!$B$7*(SUMIFS('Ausgaben-Kosten'!$F$9:$F$320,'Ausgaben-Kosten'!$C$9:$C$320,Projektplan!$A24,'Ausgaben-Kosten'!$E$9:$E$320,Projektplan!H$6,'Ausgaben-Kosten'!$D$9:$D$320,Projektplan!$M$6)))</f>
        <v>0</v>
      </c>
      <c r="I24" s="89">
        <f>IFERROR(SUMIFS('Ausgaben-Kosten'!$F$9:$F$320,'Ausgaben-Kosten'!$C$9:$C$320,Projektplan!$A24,'Ausgaben-Kosten'!$E$9:$E$320,Projektplan!I$6),"")+IF(Finanzplan!$B$6="Ausgabenbasis",0,Finanzplan!$B$7*(SUMIFS('Ausgaben-Kosten'!$F$9:$F$320,'Ausgaben-Kosten'!$C$9:$C$320,Projektplan!$A24,'Ausgaben-Kosten'!$E$9:$E$320,Projektplan!I$6,'Ausgaben-Kosten'!$D$9:$D$320,Projektplan!$M$6)))</f>
        <v>0</v>
      </c>
      <c r="J24" s="89">
        <f>IFERROR(SUMIFS('Ausgaben-Kosten'!$F$9:$F$320,'Ausgaben-Kosten'!$C$9:$C$320,Projektplan!$A24,'Ausgaben-Kosten'!$E$9:$E$320,Projektplan!J$6),"")+IF(Finanzplan!$B$6="Ausgabenbasis",0,Finanzplan!$B$7*(SUMIFS('Ausgaben-Kosten'!$F$9:$F$320,'Ausgaben-Kosten'!$C$9:$C$320,Projektplan!$A24,'Ausgaben-Kosten'!$E$9:$E$320,Projektplan!J$6,'Ausgaben-Kosten'!$D$9:$D$320,Projektplan!$M$6)))</f>
        <v>0</v>
      </c>
      <c r="K24" s="89">
        <f>IFERROR(SUMIFS('Ausgaben-Kosten'!$F$9:$F$320,'Ausgaben-Kosten'!$C$9:$C$320,Projektplan!$A24,'Ausgaben-Kosten'!$E$9:$E$320,Projektplan!K$6),"")+IF(Finanzplan!$B$6="Ausgabenbasis",0,Finanzplan!$B$7*(SUMIFS('Ausgaben-Kosten'!$F$9:$F$320,'Ausgaben-Kosten'!$C$9:$C$320,Projektplan!$A24,'Ausgaben-Kosten'!$E$9:$E$320,Projektplan!K$6,'Ausgaben-Kosten'!$D$9:$D$320,Projektplan!$M$6)))</f>
        <v>0</v>
      </c>
      <c r="L24" s="89">
        <f>IFERROR(SUMIFS('Ausgaben-Kosten'!$F$9:$F$320,'Ausgaben-Kosten'!$C$9:$C$320,Projektplan!$A24,'Ausgaben-Kosten'!$D$9:$D$320,Projektplan!L$6),"")</f>
        <v>0</v>
      </c>
      <c r="M24" s="89">
        <f>IFERROR(SUMIFS('Ausgaben-Kosten'!$F$9:$F$320,'Ausgaben-Kosten'!$C$9:$C$320,Projektplan!$A24,'Ausgaben-Kosten'!$D$9:$D$320,Projektplan!M$6),"")</f>
        <v>0</v>
      </c>
      <c r="N24" s="89">
        <f>IFERROR(SUMIFS('Ausgaben-Kosten'!$F$9:$F$320,'Ausgaben-Kosten'!$C$9:$C$320,Projektplan!$A24,'Ausgaben-Kosten'!$D$9:$D$320,Projektplan!N$6),"")</f>
        <v>0</v>
      </c>
      <c r="O24" s="89">
        <f>IFERROR(SUMIFS('Ausgaben-Kosten'!$F$9:$F$320,'Ausgaben-Kosten'!$C$9:$C$320,Projektplan!$A24,'Ausgaben-Kosten'!$D$9:$D$320,Projektplan!O$6),"")</f>
        <v>0</v>
      </c>
      <c r="P24" s="89">
        <f>IFERROR(SUMIFS('Ausgaben-Kosten'!$F$9:$F$320,'Ausgaben-Kosten'!$C$9:$C$320,Projektplan!$A24,'Ausgaben-Kosten'!$D$9:$D$320,Projektplan!P$6),"")</f>
        <v>0</v>
      </c>
      <c r="Q24" s="89">
        <f>IFERROR(SUMIFS('Ausgaben-Kosten'!$F$9:$F$320,'Ausgaben-Kosten'!$C$9:$C$320,Projektplan!$A24,'Ausgaben-Kosten'!$D$9:$D$320,Projektplan!Q$6),"")</f>
        <v>0</v>
      </c>
      <c r="R24" s="89">
        <f>IFERROR(IF(Finanzplan!$B$6="Ausgabenbasis",0,M24*Finanzplan!$B$7),0)</f>
        <v>0</v>
      </c>
    </row>
    <row r="25" spans="1:18" ht="31.35" customHeight="1" thickBot="1" x14ac:dyDescent="0.3">
      <c r="A25" s="8" t="s">
        <v>29</v>
      </c>
      <c r="B25" s="48"/>
      <c r="C25" s="45"/>
      <c r="D25" s="45"/>
      <c r="E25" s="94">
        <f t="shared" si="3"/>
        <v>0</v>
      </c>
      <c r="F25" s="89">
        <f t="shared" si="4"/>
        <v>0</v>
      </c>
      <c r="G25" s="89">
        <f>IFERROR(SUMIFS('Ausgaben-Kosten'!$F$9:$F$320,'Ausgaben-Kosten'!$C$9:$C$320,Projektplan!$A25,'Ausgaben-Kosten'!$E$9:$E$320,Projektplan!G$6),"")+IF(Finanzplan!$B$6="Ausgabenbasis",0,Finanzplan!$B$7*(SUMIFS('Ausgaben-Kosten'!$F$9:$F$320,'Ausgaben-Kosten'!$C$9:$C$320,Projektplan!$A25,'Ausgaben-Kosten'!$E$9:$E$320,Projektplan!G$6,'Ausgaben-Kosten'!$D$9:$D$320,Projektplan!$M$6)))</f>
        <v>0</v>
      </c>
      <c r="H25" s="89">
        <f>IFERROR(SUMIFS('Ausgaben-Kosten'!$F$9:$F$320,'Ausgaben-Kosten'!$C$9:$C$320,Projektplan!$A25,'Ausgaben-Kosten'!$E$9:$E$320,Projektplan!H$6),"")+IF(Finanzplan!$B$6="Ausgabenbasis",0,Finanzplan!$B$7*(SUMIFS('Ausgaben-Kosten'!$F$9:$F$320,'Ausgaben-Kosten'!$C$9:$C$320,Projektplan!$A25,'Ausgaben-Kosten'!$E$9:$E$320,Projektplan!H$6,'Ausgaben-Kosten'!$D$9:$D$320,Projektplan!$M$6)))</f>
        <v>0</v>
      </c>
      <c r="I25" s="89">
        <f>IFERROR(SUMIFS('Ausgaben-Kosten'!$F$9:$F$320,'Ausgaben-Kosten'!$C$9:$C$320,Projektplan!$A25,'Ausgaben-Kosten'!$E$9:$E$320,Projektplan!I$6),"")+IF(Finanzplan!$B$6="Ausgabenbasis",0,Finanzplan!$B$7*(SUMIFS('Ausgaben-Kosten'!$F$9:$F$320,'Ausgaben-Kosten'!$C$9:$C$320,Projektplan!$A25,'Ausgaben-Kosten'!$E$9:$E$320,Projektplan!I$6,'Ausgaben-Kosten'!$D$9:$D$320,Projektplan!$M$6)))</f>
        <v>0</v>
      </c>
      <c r="J25" s="89">
        <f>IFERROR(SUMIFS('Ausgaben-Kosten'!$F$9:$F$320,'Ausgaben-Kosten'!$C$9:$C$320,Projektplan!$A25,'Ausgaben-Kosten'!$E$9:$E$320,Projektplan!J$6),"")+IF(Finanzplan!$B$6="Ausgabenbasis",0,Finanzplan!$B$7*(SUMIFS('Ausgaben-Kosten'!$F$9:$F$320,'Ausgaben-Kosten'!$C$9:$C$320,Projektplan!$A25,'Ausgaben-Kosten'!$E$9:$E$320,Projektplan!J$6,'Ausgaben-Kosten'!$D$9:$D$320,Projektplan!$M$6)))</f>
        <v>0</v>
      </c>
      <c r="K25" s="89">
        <f>IFERROR(SUMIFS('Ausgaben-Kosten'!$F$9:$F$320,'Ausgaben-Kosten'!$C$9:$C$320,Projektplan!$A25,'Ausgaben-Kosten'!$E$9:$E$320,Projektplan!K$6),"")+IF(Finanzplan!$B$6="Ausgabenbasis",0,Finanzplan!$B$7*(SUMIFS('Ausgaben-Kosten'!$F$9:$F$320,'Ausgaben-Kosten'!$C$9:$C$320,Projektplan!$A25,'Ausgaben-Kosten'!$E$9:$E$320,Projektplan!K$6,'Ausgaben-Kosten'!$D$9:$D$320,Projektplan!$M$6)))</f>
        <v>0</v>
      </c>
      <c r="L25" s="89">
        <f>IFERROR(SUMIFS('Ausgaben-Kosten'!$F$9:$F$320,'Ausgaben-Kosten'!$C$9:$C$320,Projektplan!$A25,'Ausgaben-Kosten'!$D$9:$D$320,Projektplan!L$6),"")</f>
        <v>0</v>
      </c>
      <c r="M25" s="89">
        <f>IFERROR(SUMIFS('Ausgaben-Kosten'!$F$9:$F$320,'Ausgaben-Kosten'!$C$9:$C$320,Projektplan!$A25,'Ausgaben-Kosten'!$D$9:$D$320,Projektplan!M$6),"")</f>
        <v>0</v>
      </c>
      <c r="N25" s="89">
        <f>IFERROR(SUMIFS('Ausgaben-Kosten'!$F$9:$F$320,'Ausgaben-Kosten'!$C$9:$C$320,Projektplan!$A25,'Ausgaben-Kosten'!$D$9:$D$320,Projektplan!N$6),"")</f>
        <v>0</v>
      </c>
      <c r="O25" s="89">
        <f>IFERROR(SUMIFS('Ausgaben-Kosten'!$F$9:$F$320,'Ausgaben-Kosten'!$C$9:$C$320,Projektplan!$A25,'Ausgaben-Kosten'!$D$9:$D$320,Projektplan!O$6),"")</f>
        <v>0</v>
      </c>
      <c r="P25" s="89">
        <f>IFERROR(SUMIFS('Ausgaben-Kosten'!$F$9:$F$320,'Ausgaben-Kosten'!$C$9:$C$320,Projektplan!$A25,'Ausgaben-Kosten'!$D$9:$D$320,Projektplan!P$6),"")</f>
        <v>0</v>
      </c>
      <c r="Q25" s="89">
        <f>IFERROR(SUMIFS('Ausgaben-Kosten'!$F$9:$F$320,'Ausgaben-Kosten'!$C$9:$C$320,Projektplan!$A25,'Ausgaben-Kosten'!$D$9:$D$320,Projektplan!Q$6),"")</f>
        <v>0</v>
      </c>
      <c r="R25" s="89">
        <f>IFERROR(IF(Finanzplan!$B$6="Ausgabenbasis",0,M25*Finanzplan!$B$7),0)</f>
        <v>0</v>
      </c>
    </row>
    <row r="26" spans="1:18" ht="31.35" customHeight="1" thickBot="1" x14ac:dyDescent="0.3">
      <c r="A26" s="8" t="s">
        <v>30</v>
      </c>
      <c r="B26" s="48"/>
      <c r="C26" s="45"/>
      <c r="D26" s="45"/>
      <c r="E26" s="94">
        <f t="shared" si="3"/>
        <v>0</v>
      </c>
      <c r="F26" s="89">
        <f t="shared" si="4"/>
        <v>0</v>
      </c>
      <c r="G26" s="89">
        <f>IFERROR(SUMIFS('Ausgaben-Kosten'!$F$9:$F$320,'Ausgaben-Kosten'!$C$9:$C$320,Projektplan!$A26,'Ausgaben-Kosten'!$E$9:$E$320,Projektplan!G$6),"")+IF(Finanzplan!$B$6="Ausgabenbasis",0,Finanzplan!$B$7*(SUMIFS('Ausgaben-Kosten'!$F$9:$F$320,'Ausgaben-Kosten'!$C$9:$C$320,Projektplan!$A26,'Ausgaben-Kosten'!$E$9:$E$320,Projektplan!G$6,'Ausgaben-Kosten'!$D$9:$D$320,Projektplan!$M$6)))</f>
        <v>0</v>
      </c>
      <c r="H26" s="89">
        <f>IFERROR(SUMIFS('Ausgaben-Kosten'!$F$9:$F$320,'Ausgaben-Kosten'!$C$9:$C$320,Projektplan!$A26,'Ausgaben-Kosten'!$E$9:$E$320,Projektplan!H$6),"")+IF(Finanzplan!$B$6="Ausgabenbasis",0,Finanzplan!$B$7*(SUMIFS('Ausgaben-Kosten'!$F$9:$F$320,'Ausgaben-Kosten'!$C$9:$C$320,Projektplan!$A26,'Ausgaben-Kosten'!$E$9:$E$320,Projektplan!H$6,'Ausgaben-Kosten'!$D$9:$D$320,Projektplan!$M$6)))</f>
        <v>0</v>
      </c>
      <c r="I26" s="89">
        <f>IFERROR(SUMIFS('Ausgaben-Kosten'!$F$9:$F$320,'Ausgaben-Kosten'!$C$9:$C$320,Projektplan!$A26,'Ausgaben-Kosten'!$E$9:$E$320,Projektplan!I$6),"")+IF(Finanzplan!$B$6="Ausgabenbasis",0,Finanzplan!$B$7*(SUMIFS('Ausgaben-Kosten'!$F$9:$F$320,'Ausgaben-Kosten'!$C$9:$C$320,Projektplan!$A26,'Ausgaben-Kosten'!$E$9:$E$320,Projektplan!I$6,'Ausgaben-Kosten'!$D$9:$D$320,Projektplan!$M$6)))</f>
        <v>0</v>
      </c>
      <c r="J26" s="89">
        <f>IFERROR(SUMIFS('Ausgaben-Kosten'!$F$9:$F$320,'Ausgaben-Kosten'!$C$9:$C$320,Projektplan!$A26,'Ausgaben-Kosten'!$E$9:$E$320,Projektplan!J$6),"")+IF(Finanzplan!$B$6="Ausgabenbasis",0,Finanzplan!$B$7*(SUMIFS('Ausgaben-Kosten'!$F$9:$F$320,'Ausgaben-Kosten'!$C$9:$C$320,Projektplan!$A26,'Ausgaben-Kosten'!$E$9:$E$320,Projektplan!J$6,'Ausgaben-Kosten'!$D$9:$D$320,Projektplan!$M$6)))</f>
        <v>0</v>
      </c>
      <c r="K26" s="89">
        <f>IFERROR(SUMIFS('Ausgaben-Kosten'!$F$9:$F$320,'Ausgaben-Kosten'!$C$9:$C$320,Projektplan!$A26,'Ausgaben-Kosten'!$E$9:$E$320,Projektplan!K$6),"")+IF(Finanzplan!$B$6="Ausgabenbasis",0,Finanzplan!$B$7*(SUMIFS('Ausgaben-Kosten'!$F$9:$F$320,'Ausgaben-Kosten'!$C$9:$C$320,Projektplan!$A26,'Ausgaben-Kosten'!$E$9:$E$320,Projektplan!K$6,'Ausgaben-Kosten'!$D$9:$D$320,Projektplan!$M$6)))</f>
        <v>0</v>
      </c>
      <c r="L26" s="89">
        <f>IFERROR(SUMIFS('Ausgaben-Kosten'!$F$9:$F$320,'Ausgaben-Kosten'!$C$9:$C$320,Projektplan!$A26,'Ausgaben-Kosten'!$D$9:$D$320,Projektplan!L$6),"")</f>
        <v>0</v>
      </c>
      <c r="M26" s="89">
        <f>IFERROR(SUMIFS('Ausgaben-Kosten'!$F$9:$F$320,'Ausgaben-Kosten'!$C$9:$C$320,Projektplan!$A26,'Ausgaben-Kosten'!$D$9:$D$320,Projektplan!M$6),"")</f>
        <v>0</v>
      </c>
      <c r="N26" s="89">
        <f>IFERROR(SUMIFS('Ausgaben-Kosten'!$F$9:$F$320,'Ausgaben-Kosten'!$C$9:$C$320,Projektplan!$A26,'Ausgaben-Kosten'!$D$9:$D$320,Projektplan!N$6),"")</f>
        <v>0</v>
      </c>
      <c r="O26" s="89">
        <f>IFERROR(SUMIFS('Ausgaben-Kosten'!$F$9:$F$320,'Ausgaben-Kosten'!$C$9:$C$320,Projektplan!$A26,'Ausgaben-Kosten'!$D$9:$D$320,Projektplan!O$6),"")</f>
        <v>0</v>
      </c>
      <c r="P26" s="89">
        <f>IFERROR(SUMIFS('Ausgaben-Kosten'!$F$9:$F$320,'Ausgaben-Kosten'!$C$9:$C$320,Projektplan!$A26,'Ausgaben-Kosten'!$D$9:$D$320,Projektplan!P$6),"")</f>
        <v>0</v>
      </c>
      <c r="Q26" s="89">
        <f>IFERROR(SUMIFS('Ausgaben-Kosten'!$F$9:$F$320,'Ausgaben-Kosten'!$C$9:$C$320,Projektplan!$A26,'Ausgaben-Kosten'!$D$9:$D$320,Projektplan!Q$6),"")</f>
        <v>0</v>
      </c>
      <c r="R26" s="89">
        <f>IFERROR(IF(Finanzplan!$B$6="Ausgabenbasis",0,M26*Finanzplan!$B$7),0)</f>
        <v>0</v>
      </c>
    </row>
    <row r="27" spans="1:18" ht="31.35" customHeight="1" thickBot="1" x14ac:dyDescent="0.3">
      <c r="A27" s="8" t="s">
        <v>31</v>
      </c>
      <c r="B27" s="48"/>
      <c r="C27" s="45"/>
      <c r="D27" s="45"/>
      <c r="E27" s="94">
        <f t="shared" si="3"/>
        <v>0</v>
      </c>
      <c r="F27" s="89">
        <f t="shared" si="4"/>
        <v>0</v>
      </c>
      <c r="G27" s="89">
        <f>IFERROR(SUMIFS('Ausgaben-Kosten'!$F$9:$F$320,'Ausgaben-Kosten'!$C$9:$C$320,Projektplan!$A27,'Ausgaben-Kosten'!$E$9:$E$320,Projektplan!G$6),"")+IF(Finanzplan!$B$6="Ausgabenbasis",0,Finanzplan!$B$7*(SUMIFS('Ausgaben-Kosten'!$F$9:$F$320,'Ausgaben-Kosten'!$C$9:$C$320,Projektplan!$A27,'Ausgaben-Kosten'!$E$9:$E$320,Projektplan!G$6,'Ausgaben-Kosten'!$D$9:$D$320,Projektplan!$M$6)))</f>
        <v>0</v>
      </c>
      <c r="H27" s="89">
        <f>IFERROR(SUMIFS('Ausgaben-Kosten'!$F$9:$F$320,'Ausgaben-Kosten'!$C$9:$C$320,Projektplan!$A27,'Ausgaben-Kosten'!$E$9:$E$320,Projektplan!H$6),"")+IF(Finanzplan!$B$6="Ausgabenbasis",0,Finanzplan!$B$7*(SUMIFS('Ausgaben-Kosten'!$F$9:$F$320,'Ausgaben-Kosten'!$C$9:$C$320,Projektplan!$A27,'Ausgaben-Kosten'!$E$9:$E$320,Projektplan!H$6,'Ausgaben-Kosten'!$D$9:$D$320,Projektplan!$M$6)))</f>
        <v>0</v>
      </c>
      <c r="I27" s="89">
        <f>IFERROR(SUMIFS('Ausgaben-Kosten'!$F$9:$F$320,'Ausgaben-Kosten'!$C$9:$C$320,Projektplan!$A27,'Ausgaben-Kosten'!$E$9:$E$320,Projektplan!I$6),"")+IF(Finanzplan!$B$6="Ausgabenbasis",0,Finanzplan!$B$7*(SUMIFS('Ausgaben-Kosten'!$F$9:$F$320,'Ausgaben-Kosten'!$C$9:$C$320,Projektplan!$A27,'Ausgaben-Kosten'!$E$9:$E$320,Projektplan!I$6,'Ausgaben-Kosten'!$D$9:$D$320,Projektplan!$M$6)))</f>
        <v>0</v>
      </c>
      <c r="J27" s="89">
        <f>IFERROR(SUMIFS('Ausgaben-Kosten'!$F$9:$F$320,'Ausgaben-Kosten'!$C$9:$C$320,Projektplan!$A27,'Ausgaben-Kosten'!$E$9:$E$320,Projektplan!J$6),"")+IF(Finanzplan!$B$6="Ausgabenbasis",0,Finanzplan!$B$7*(SUMIFS('Ausgaben-Kosten'!$F$9:$F$320,'Ausgaben-Kosten'!$C$9:$C$320,Projektplan!$A27,'Ausgaben-Kosten'!$E$9:$E$320,Projektplan!J$6,'Ausgaben-Kosten'!$D$9:$D$320,Projektplan!$M$6)))</f>
        <v>0</v>
      </c>
      <c r="K27" s="89">
        <f>IFERROR(SUMIFS('Ausgaben-Kosten'!$F$9:$F$320,'Ausgaben-Kosten'!$C$9:$C$320,Projektplan!$A27,'Ausgaben-Kosten'!$E$9:$E$320,Projektplan!K$6),"")+IF(Finanzplan!$B$6="Ausgabenbasis",0,Finanzplan!$B$7*(SUMIFS('Ausgaben-Kosten'!$F$9:$F$320,'Ausgaben-Kosten'!$C$9:$C$320,Projektplan!$A27,'Ausgaben-Kosten'!$E$9:$E$320,Projektplan!K$6,'Ausgaben-Kosten'!$D$9:$D$320,Projektplan!$M$6)))</f>
        <v>0</v>
      </c>
      <c r="L27" s="89">
        <f>IFERROR(SUMIFS('Ausgaben-Kosten'!$F$9:$F$320,'Ausgaben-Kosten'!$C$9:$C$320,Projektplan!$A27,'Ausgaben-Kosten'!$D$9:$D$320,Projektplan!L$6),"")</f>
        <v>0</v>
      </c>
      <c r="M27" s="89">
        <f>IFERROR(SUMIFS('Ausgaben-Kosten'!$F$9:$F$320,'Ausgaben-Kosten'!$C$9:$C$320,Projektplan!$A27,'Ausgaben-Kosten'!$D$9:$D$320,Projektplan!M$6),"")</f>
        <v>0</v>
      </c>
      <c r="N27" s="89">
        <f>IFERROR(SUMIFS('Ausgaben-Kosten'!$F$9:$F$320,'Ausgaben-Kosten'!$C$9:$C$320,Projektplan!$A27,'Ausgaben-Kosten'!$D$9:$D$320,Projektplan!N$6),"")</f>
        <v>0</v>
      </c>
      <c r="O27" s="89">
        <f>IFERROR(SUMIFS('Ausgaben-Kosten'!$F$9:$F$320,'Ausgaben-Kosten'!$C$9:$C$320,Projektplan!$A27,'Ausgaben-Kosten'!$D$9:$D$320,Projektplan!O$6),"")</f>
        <v>0</v>
      </c>
      <c r="P27" s="89">
        <f>IFERROR(SUMIFS('Ausgaben-Kosten'!$F$9:$F$320,'Ausgaben-Kosten'!$C$9:$C$320,Projektplan!$A27,'Ausgaben-Kosten'!$D$9:$D$320,Projektplan!P$6),"")</f>
        <v>0</v>
      </c>
      <c r="Q27" s="89">
        <f>IFERROR(SUMIFS('Ausgaben-Kosten'!$F$9:$F$320,'Ausgaben-Kosten'!$C$9:$C$320,Projektplan!$A27,'Ausgaben-Kosten'!$D$9:$D$320,Projektplan!Q$6),"")</f>
        <v>0</v>
      </c>
      <c r="R27" s="89">
        <f>IFERROR(IF(Finanzplan!$B$6="Ausgabenbasis",0,M27*Finanzplan!$B$7),0)</f>
        <v>0</v>
      </c>
    </row>
    <row r="28" spans="1:18" ht="31.35" customHeight="1" thickBot="1" x14ac:dyDescent="0.3">
      <c r="A28" s="8" t="s">
        <v>32</v>
      </c>
      <c r="B28" s="48"/>
      <c r="C28" s="45"/>
      <c r="D28" s="45"/>
      <c r="E28" s="94">
        <f t="shared" si="3"/>
        <v>0</v>
      </c>
      <c r="F28" s="89">
        <f t="shared" si="4"/>
        <v>0</v>
      </c>
      <c r="G28" s="89">
        <f>IFERROR(SUMIFS('Ausgaben-Kosten'!$F$9:$F$320,'Ausgaben-Kosten'!$C$9:$C$320,Projektplan!$A28,'Ausgaben-Kosten'!$E$9:$E$320,Projektplan!G$6),"")+IF(Finanzplan!$B$6="Ausgabenbasis",0,Finanzplan!$B$7*(SUMIFS('Ausgaben-Kosten'!$F$9:$F$320,'Ausgaben-Kosten'!$C$9:$C$320,Projektplan!$A28,'Ausgaben-Kosten'!$E$9:$E$320,Projektplan!G$6,'Ausgaben-Kosten'!$D$9:$D$320,Projektplan!$M$6)))</f>
        <v>0</v>
      </c>
      <c r="H28" s="89">
        <f>IFERROR(SUMIFS('Ausgaben-Kosten'!$F$9:$F$320,'Ausgaben-Kosten'!$C$9:$C$320,Projektplan!$A28,'Ausgaben-Kosten'!$E$9:$E$320,Projektplan!H$6),"")+IF(Finanzplan!$B$6="Ausgabenbasis",0,Finanzplan!$B$7*(SUMIFS('Ausgaben-Kosten'!$F$9:$F$320,'Ausgaben-Kosten'!$C$9:$C$320,Projektplan!$A28,'Ausgaben-Kosten'!$E$9:$E$320,Projektplan!H$6,'Ausgaben-Kosten'!$D$9:$D$320,Projektplan!$M$6)))</f>
        <v>0</v>
      </c>
      <c r="I28" s="89">
        <f>IFERROR(SUMIFS('Ausgaben-Kosten'!$F$9:$F$320,'Ausgaben-Kosten'!$C$9:$C$320,Projektplan!$A28,'Ausgaben-Kosten'!$E$9:$E$320,Projektplan!I$6),"")+IF(Finanzplan!$B$6="Ausgabenbasis",0,Finanzplan!$B$7*(SUMIFS('Ausgaben-Kosten'!$F$9:$F$320,'Ausgaben-Kosten'!$C$9:$C$320,Projektplan!$A28,'Ausgaben-Kosten'!$E$9:$E$320,Projektplan!I$6,'Ausgaben-Kosten'!$D$9:$D$320,Projektplan!$M$6)))</f>
        <v>0</v>
      </c>
      <c r="J28" s="89">
        <f>IFERROR(SUMIFS('Ausgaben-Kosten'!$F$9:$F$320,'Ausgaben-Kosten'!$C$9:$C$320,Projektplan!$A28,'Ausgaben-Kosten'!$E$9:$E$320,Projektplan!J$6),"")+IF(Finanzplan!$B$6="Ausgabenbasis",0,Finanzplan!$B$7*(SUMIFS('Ausgaben-Kosten'!$F$9:$F$320,'Ausgaben-Kosten'!$C$9:$C$320,Projektplan!$A28,'Ausgaben-Kosten'!$E$9:$E$320,Projektplan!J$6,'Ausgaben-Kosten'!$D$9:$D$320,Projektplan!$M$6)))</f>
        <v>0</v>
      </c>
      <c r="K28" s="89">
        <f>IFERROR(SUMIFS('Ausgaben-Kosten'!$F$9:$F$320,'Ausgaben-Kosten'!$C$9:$C$320,Projektplan!$A28,'Ausgaben-Kosten'!$E$9:$E$320,Projektplan!K$6),"")+IF(Finanzplan!$B$6="Ausgabenbasis",0,Finanzplan!$B$7*(SUMIFS('Ausgaben-Kosten'!$F$9:$F$320,'Ausgaben-Kosten'!$C$9:$C$320,Projektplan!$A28,'Ausgaben-Kosten'!$E$9:$E$320,Projektplan!K$6,'Ausgaben-Kosten'!$D$9:$D$320,Projektplan!$M$6)))</f>
        <v>0</v>
      </c>
      <c r="L28" s="89">
        <f>IFERROR(SUMIFS('Ausgaben-Kosten'!$F$9:$F$320,'Ausgaben-Kosten'!$C$9:$C$320,Projektplan!$A28,'Ausgaben-Kosten'!$D$9:$D$320,Projektplan!L$6),"")</f>
        <v>0</v>
      </c>
      <c r="M28" s="89">
        <f>IFERROR(SUMIFS('Ausgaben-Kosten'!$F$9:$F$320,'Ausgaben-Kosten'!$C$9:$C$320,Projektplan!$A28,'Ausgaben-Kosten'!$D$9:$D$320,Projektplan!M$6),"")</f>
        <v>0</v>
      </c>
      <c r="N28" s="89">
        <f>IFERROR(SUMIFS('Ausgaben-Kosten'!$F$9:$F$320,'Ausgaben-Kosten'!$C$9:$C$320,Projektplan!$A28,'Ausgaben-Kosten'!$D$9:$D$320,Projektplan!N$6),"")</f>
        <v>0</v>
      </c>
      <c r="O28" s="89">
        <f>IFERROR(SUMIFS('Ausgaben-Kosten'!$F$9:$F$320,'Ausgaben-Kosten'!$C$9:$C$320,Projektplan!$A28,'Ausgaben-Kosten'!$D$9:$D$320,Projektplan!O$6),"")</f>
        <v>0</v>
      </c>
      <c r="P28" s="89">
        <f>IFERROR(SUMIFS('Ausgaben-Kosten'!$F$9:$F$320,'Ausgaben-Kosten'!$C$9:$C$320,Projektplan!$A28,'Ausgaben-Kosten'!$D$9:$D$320,Projektplan!P$6),"")</f>
        <v>0</v>
      </c>
      <c r="Q28" s="89">
        <f>IFERROR(SUMIFS('Ausgaben-Kosten'!$F$9:$F$320,'Ausgaben-Kosten'!$C$9:$C$320,Projektplan!$A28,'Ausgaben-Kosten'!$D$9:$D$320,Projektplan!Q$6),"")</f>
        <v>0</v>
      </c>
      <c r="R28" s="89">
        <f>IFERROR(IF(Finanzplan!$B$6="Ausgabenbasis",0,M28*Finanzplan!$B$7),0)</f>
        <v>0</v>
      </c>
    </row>
    <row r="29" spans="1:18" ht="31.35" customHeight="1" thickBot="1" x14ac:dyDescent="0.3">
      <c r="A29" s="8" t="s">
        <v>33</v>
      </c>
      <c r="B29" s="48"/>
      <c r="C29" s="45"/>
      <c r="D29" s="45"/>
      <c r="E29" s="94">
        <f t="shared" si="3"/>
        <v>0</v>
      </c>
      <c r="F29" s="89">
        <f t="shared" si="4"/>
        <v>0</v>
      </c>
      <c r="G29" s="89">
        <f>IFERROR(SUMIFS('Ausgaben-Kosten'!$F$9:$F$320,'Ausgaben-Kosten'!$C$9:$C$320,Projektplan!$A29,'Ausgaben-Kosten'!$E$9:$E$320,Projektplan!G$6),"")+IF(Finanzplan!$B$6="Ausgabenbasis",0,Finanzplan!$B$7*(SUMIFS('Ausgaben-Kosten'!$F$9:$F$320,'Ausgaben-Kosten'!$C$9:$C$320,Projektplan!$A29,'Ausgaben-Kosten'!$E$9:$E$320,Projektplan!G$6,'Ausgaben-Kosten'!$D$9:$D$320,Projektplan!$M$6)))</f>
        <v>0</v>
      </c>
      <c r="H29" s="89">
        <f>IFERROR(SUMIFS('Ausgaben-Kosten'!$F$9:$F$320,'Ausgaben-Kosten'!$C$9:$C$320,Projektplan!$A29,'Ausgaben-Kosten'!$E$9:$E$320,Projektplan!H$6),"")+IF(Finanzplan!$B$6="Ausgabenbasis",0,Finanzplan!$B$7*(SUMIFS('Ausgaben-Kosten'!$F$9:$F$320,'Ausgaben-Kosten'!$C$9:$C$320,Projektplan!$A29,'Ausgaben-Kosten'!$E$9:$E$320,Projektplan!H$6,'Ausgaben-Kosten'!$D$9:$D$320,Projektplan!$M$6)))</f>
        <v>0</v>
      </c>
      <c r="I29" s="89">
        <f>IFERROR(SUMIFS('Ausgaben-Kosten'!$F$9:$F$320,'Ausgaben-Kosten'!$C$9:$C$320,Projektplan!$A29,'Ausgaben-Kosten'!$E$9:$E$320,Projektplan!I$6),"")+IF(Finanzplan!$B$6="Ausgabenbasis",0,Finanzplan!$B$7*(SUMIFS('Ausgaben-Kosten'!$F$9:$F$320,'Ausgaben-Kosten'!$C$9:$C$320,Projektplan!$A29,'Ausgaben-Kosten'!$E$9:$E$320,Projektplan!I$6,'Ausgaben-Kosten'!$D$9:$D$320,Projektplan!$M$6)))</f>
        <v>0</v>
      </c>
      <c r="J29" s="89">
        <f>IFERROR(SUMIFS('Ausgaben-Kosten'!$F$9:$F$320,'Ausgaben-Kosten'!$C$9:$C$320,Projektplan!$A29,'Ausgaben-Kosten'!$E$9:$E$320,Projektplan!J$6),"")+IF(Finanzplan!$B$6="Ausgabenbasis",0,Finanzplan!$B$7*(SUMIFS('Ausgaben-Kosten'!$F$9:$F$320,'Ausgaben-Kosten'!$C$9:$C$320,Projektplan!$A29,'Ausgaben-Kosten'!$E$9:$E$320,Projektplan!J$6,'Ausgaben-Kosten'!$D$9:$D$320,Projektplan!$M$6)))</f>
        <v>0</v>
      </c>
      <c r="K29" s="89">
        <f>IFERROR(SUMIFS('Ausgaben-Kosten'!$F$9:$F$320,'Ausgaben-Kosten'!$C$9:$C$320,Projektplan!$A29,'Ausgaben-Kosten'!$E$9:$E$320,Projektplan!K$6),"")+IF(Finanzplan!$B$6="Ausgabenbasis",0,Finanzplan!$B$7*(SUMIFS('Ausgaben-Kosten'!$F$9:$F$320,'Ausgaben-Kosten'!$C$9:$C$320,Projektplan!$A29,'Ausgaben-Kosten'!$E$9:$E$320,Projektplan!K$6,'Ausgaben-Kosten'!$D$9:$D$320,Projektplan!$M$6)))</f>
        <v>0</v>
      </c>
      <c r="L29" s="89">
        <f>IFERROR(SUMIFS('Ausgaben-Kosten'!$F$9:$F$320,'Ausgaben-Kosten'!$C$9:$C$320,Projektplan!$A29,'Ausgaben-Kosten'!$D$9:$D$320,Projektplan!L$6),"")</f>
        <v>0</v>
      </c>
      <c r="M29" s="89">
        <f>IFERROR(SUMIFS('Ausgaben-Kosten'!$F$9:$F$320,'Ausgaben-Kosten'!$C$9:$C$320,Projektplan!$A29,'Ausgaben-Kosten'!$D$9:$D$320,Projektplan!M$6),"")</f>
        <v>0</v>
      </c>
      <c r="N29" s="89">
        <f>IFERROR(SUMIFS('Ausgaben-Kosten'!$F$9:$F$320,'Ausgaben-Kosten'!$C$9:$C$320,Projektplan!$A29,'Ausgaben-Kosten'!$D$9:$D$320,Projektplan!N$6),"")</f>
        <v>0</v>
      </c>
      <c r="O29" s="89">
        <f>IFERROR(SUMIFS('Ausgaben-Kosten'!$F$9:$F$320,'Ausgaben-Kosten'!$C$9:$C$320,Projektplan!$A29,'Ausgaben-Kosten'!$D$9:$D$320,Projektplan!O$6),"")</f>
        <v>0</v>
      </c>
      <c r="P29" s="89">
        <f>IFERROR(SUMIFS('Ausgaben-Kosten'!$F$9:$F$320,'Ausgaben-Kosten'!$C$9:$C$320,Projektplan!$A29,'Ausgaben-Kosten'!$D$9:$D$320,Projektplan!P$6),"")</f>
        <v>0</v>
      </c>
      <c r="Q29" s="89">
        <f>IFERROR(SUMIFS('Ausgaben-Kosten'!$F$9:$F$320,'Ausgaben-Kosten'!$C$9:$C$320,Projektplan!$A29,'Ausgaben-Kosten'!$D$9:$D$320,Projektplan!Q$6),"")</f>
        <v>0</v>
      </c>
      <c r="R29" s="89">
        <f>IFERROR(IF(Finanzplan!$B$6="Ausgabenbasis",0,M29*Finanzplan!$B$7),0)</f>
        <v>0</v>
      </c>
    </row>
    <row r="30" spans="1:18" x14ac:dyDescent="0.25">
      <c r="A30" s="101" t="str">
        <f>"Projektablaufplan Seite 3 zum Antrag von "&amp;$C$3</f>
        <v>Projektablaufplan Seite 3 zum Antrag von Bitte hier den Namen des Antragstellers eintragen</v>
      </c>
      <c r="L30" s="101" t="str">
        <f>"Projektablaufplan Seite 4 zum Antrag von "&amp;$C$3</f>
        <v>Projektablaufplan Seite 4 zum Antrag von Bitte hier den Namen des Antragstellers eintragen</v>
      </c>
    </row>
  </sheetData>
  <sheetProtection password="C662" sheet="1" objects="1" scenarios="1"/>
  <protectedRanges>
    <protectedRange sqref="B9:D16 B18:D29" name="Bereich1"/>
  </protectedRanges>
  <mergeCells count="3">
    <mergeCell ref="C3:I3"/>
    <mergeCell ref="C4:I4"/>
    <mergeCell ref="C2:I2"/>
  </mergeCells>
  <pageMargins left="0.23622047244094491" right="0.23622047244094491" top="1.1417322834645669" bottom="0.74803149606299213" header="0.31496062992125984" footer="0.31496062992125984"/>
  <pageSetup paperSize="9" scale="98" pageOrder="overThenDown" orientation="landscape" r:id="rId1"/>
  <headerFooter>
    <oddHeader>&amp;C&amp;G&amp;RAnlage A.1 Antrag</oddHeader>
    <oddFooter>&amp;CDokumentenstand: 24.11.2022</oddFooter>
  </headerFooter>
  <colBreaks count="1" manualBreakCount="1">
    <brk id="11" max="28" man="1"/>
  </colBreaks>
  <legacyDrawingHF r:id="rId2"/>
  <extLst>
    <ext xmlns:x14="http://schemas.microsoft.com/office/spreadsheetml/2009/9/main" uri="{78C0D931-6437-407d-A8EE-F0AAD7539E65}">
      <x14:conditionalFormattings>
        <x14:conditionalFormatting xmlns:xm="http://schemas.microsoft.com/office/excel/2006/main">
          <x14:cfRule type="expression" priority="1" id="{B99B4E6D-9F4C-41C1-A966-B9AB609074D2}">
            <xm:f>(SUM($G$7:$K$7)=Finanzplan!$B$11)</xm:f>
            <x14:dxf>
              <font>
                <b/>
                <i val="0"/>
              </font>
              <fill>
                <patternFill>
                  <bgColor theme="0"/>
                </patternFill>
              </fill>
            </x14:dxf>
          </x14:cfRule>
          <xm:sqref>F7</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K209"/>
  <sheetViews>
    <sheetView showGridLines="0" view="pageLayout" zoomScaleNormal="100" workbookViewId="0">
      <selection activeCell="E7" sqref="E7"/>
    </sheetView>
  </sheetViews>
  <sheetFormatPr baseColWidth="10" defaultRowHeight="15" x14ac:dyDescent="0.25"/>
  <cols>
    <col min="1" max="1" width="4.5703125" customWidth="1"/>
    <col min="2" max="2" width="50.85546875" customWidth="1"/>
    <col min="3" max="3" width="12.85546875" customWidth="1"/>
    <col min="4" max="4" width="28.7109375" customWidth="1"/>
    <col min="5" max="5" width="9" customWidth="1"/>
    <col min="6" max="6" width="20.28515625" customWidth="1"/>
    <col min="7" max="7" width="7" hidden="1" customWidth="1"/>
    <col min="8" max="8" width="2.42578125" hidden="1" customWidth="1"/>
    <col min="9" max="9" width="94.7109375" customWidth="1"/>
  </cols>
  <sheetData>
    <row r="1" spans="1:11" ht="24.75" customHeight="1" thickBot="1" x14ac:dyDescent="0.4">
      <c r="A1" s="3"/>
      <c r="B1" s="15" t="s">
        <v>34</v>
      </c>
      <c r="C1" s="3"/>
      <c r="D1" s="3"/>
      <c r="E1" s="3"/>
      <c r="F1" s="3"/>
      <c r="G1" s="3"/>
      <c r="H1" s="3"/>
      <c r="I1" s="3"/>
    </row>
    <row r="2" spans="1:11" ht="19.5" customHeight="1" thickBot="1" x14ac:dyDescent="0.4">
      <c r="A2" s="24"/>
      <c r="B2" s="4" t="s">
        <v>128</v>
      </c>
      <c r="C2" s="168" t="str">
        <f>IF(Finanzplan!B2="Bitte hier das Aktenzeichen eintragen","Bitte im Tabellenblatt Finanzplan das Aktenzeichen eintragen",Finanzplan!B2)</f>
        <v>Bitte im Tabellenblatt Finanzplan das Aktenzeichen eintragen</v>
      </c>
      <c r="D2" s="169"/>
      <c r="E2" s="169"/>
      <c r="F2" s="170"/>
      <c r="G2" s="103"/>
      <c r="H2" s="103"/>
      <c r="I2" s="104"/>
      <c r="J2" s="12"/>
      <c r="K2" s="12"/>
    </row>
    <row r="3" spans="1:11" ht="19.5" customHeight="1" thickBot="1" x14ac:dyDescent="0.4">
      <c r="A3" s="24"/>
      <c r="B3" s="22" t="s">
        <v>130</v>
      </c>
      <c r="C3" s="171" t="str">
        <f>IF(Finanzplan!B3="Bitte hier den Namen des Antragsteller eintragen","Bitte im Tabellenblatt Finanzplan den Namen des Antragstellers eintragen",Finanzplan!B3)</f>
        <v>Bitte hier den Namen des Antragstellers eintragen</v>
      </c>
      <c r="D3" s="172"/>
      <c r="E3" s="172"/>
      <c r="F3" s="173"/>
      <c r="G3" s="103"/>
      <c r="H3" s="103"/>
      <c r="I3" s="104"/>
      <c r="J3" s="12"/>
      <c r="K3" s="12"/>
    </row>
    <row r="4" spans="1:11" ht="47.25" customHeight="1" thickBot="1" x14ac:dyDescent="0.4">
      <c r="A4" s="24"/>
      <c r="B4" s="23" t="s">
        <v>20</v>
      </c>
      <c r="C4" s="174" t="str">
        <f>IF(Finanzplan!B4="Bitte hier den Projekttitel eintragen","Bitte im Tabellenblatt Finanzplan den Projekttitel eintragen",Finanzplan!B4)</f>
        <v>Bitte im Tabellenblatt Finanzplan den Projekttitel eintragen</v>
      </c>
      <c r="D4" s="175"/>
      <c r="E4" s="175"/>
      <c r="F4" s="176"/>
      <c r="G4" s="103"/>
      <c r="H4" s="103"/>
      <c r="I4" s="104"/>
      <c r="J4" s="12"/>
      <c r="K4" s="12"/>
    </row>
    <row r="5" spans="1:11" ht="16.5" customHeight="1" thickBot="1" x14ac:dyDescent="0.3">
      <c r="A5" s="3"/>
      <c r="B5" s="41"/>
      <c r="C5" s="3"/>
      <c r="D5" s="3"/>
      <c r="E5" s="3"/>
      <c r="F5" s="3"/>
      <c r="G5" s="3"/>
      <c r="H5" s="3"/>
      <c r="I5" s="3"/>
    </row>
    <row r="6" spans="1:11" ht="20.100000000000001" customHeight="1" x14ac:dyDescent="0.25">
      <c r="A6" s="4" t="s">
        <v>0</v>
      </c>
      <c r="B6" s="5" t="s">
        <v>75</v>
      </c>
      <c r="C6" s="5" t="s">
        <v>3</v>
      </c>
      <c r="D6" s="5" t="s">
        <v>74</v>
      </c>
      <c r="E6" s="5" t="s">
        <v>4</v>
      </c>
      <c r="F6" s="6" t="s">
        <v>73</v>
      </c>
      <c r="G6" s="5" t="s">
        <v>25</v>
      </c>
      <c r="H6" s="5" t="s">
        <v>41</v>
      </c>
      <c r="I6" s="7" t="s">
        <v>5</v>
      </c>
    </row>
    <row r="7" spans="1:11" ht="20.100000000000001" customHeight="1" x14ac:dyDescent="0.25">
      <c r="A7" s="8">
        <v>1</v>
      </c>
      <c r="B7" s="49"/>
      <c r="C7" s="50"/>
      <c r="D7" s="50"/>
      <c r="E7" s="50"/>
      <c r="F7" s="51"/>
      <c r="G7" s="52"/>
      <c r="H7" s="52"/>
      <c r="I7" s="53"/>
    </row>
    <row r="8" spans="1:11" ht="20.100000000000001" customHeight="1" x14ac:dyDescent="0.25">
      <c r="A8" s="8">
        <v>2</v>
      </c>
      <c r="B8" s="50"/>
      <c r="C8" s="50"/>
      <c r="D8" s="50"/>
      <c r="E8" s="50"/>
      <c r="F8" s="51"/>
      <c r="G8" s="52"/>
      <c r="H8" s="52"/>
      <c r="I8" s="53"/>
    </row>
    <row r="9" spans="1:11" ht="20.100000000000001" customHeight="1" x14ac:dyDescent="0.25">
      <c r="A9" s="8">
        <v>3</v>
      </c>
      <c r="B9" s="50"/>
      <c r="C9" s="50"/>
      <c r="D9" s="50"/>
      <c r="E9" s="50"/>
      <c r="F9" s="51"/>
      <c r="G9" s="52"/>
      <c r="H9" s="52"/>
      <c r="I9" s="53"/>
    </row>
    <row r="10" spans="1:11" ht="20.100000000000001" customHeight="1" x14ac:dyDescent="0.25">
      <c r="A10" s="8">
        <v>4</v>
      </c>
      <c r="B10" s="50"/>
      <c r="C10" s="50"/>
      <c r="D10" s="50"/>
      <c r="E10" s="50"/>
      <c r="F10" s="51"/>
      <c r="G10" s="52"/>
      <c r="H10" s="52"/>
      <c r="I10" s="53"/>
    </row>
    <row r="11" spans="1:11" ht="20.100000000000001" customHeight="1" x14ac:dyDescent="0.25">
      <c r="A11" s="8">
        <v>5</v>
      </c>
      <c r="B11" s="50"/>
      <c r="C11" s="50"/>
      <c r="D11" s="50"/>
      <c r="E11" s="50"/>
      <c r="F11" s="51"/>
      <c r="G11" s="52"/>
      <c r="H11" s="52"/>
      <c r="I11" s="53"/>
    </row>
    <row r="12" spans="1:11" ht="20.100000000000001" customHeight="1" x14ac:dyDescent="0.25">
      <c r="A12" s="8">
        <v>6</v>
      </c>
      <c r="B12" s="50"/>
      <c r="C12" s="50"/>
      <c r="D12" s="50"/>
      <c r="E12" s="50"/>
      <c r="F12" s="51"/>
      <c r="G12" s="52"/>
      <c r="H12" s="52"/>
      <c r="I12" s="53"/>
    </row>
    <row r="13" spans="1:11" ht="20.100000000000001" customHeight="1" x14ac:dyDescent="0.25">
      <c r="A13" s="8">
        <v>7</v>
      </c>
      <c r="B13" s="50"/>
      <c r="C13" s="50"/>
      <c r="D13" s="50"/>
      <c r="E13" s="50"/>
      <c r="F13" s="51"/>
      <c r="G13" s="52"/>
      <c r="H13" s="52"/>
      <c r="I13" s="53"/>
    </row>
    <row r="14" spans="1:11" ht="20.100000000000001" customHeight="1" x14ac:dyDescent="0.25">
      <c r="A14" s="8">
        <v>8</v>
      </c>
      <c r="B14" s="50"/>
      <c r="C14" s="50"/>
      <c r="D14" s="50"/>
      <c r="E14" s="50"/>
      <c r="F14" s="51"/>
      <c r="G14" s="52"/>
      <c r="H14" s="52"/>
      <c r="I14" s="53"/>
    </row>
    <row r="15" spans="1:11" ht="20.100000000000001" customHeight="1" x14ac:dyDescent="0.25">
      <c r="A15" s="8">
        <v>9</v>
      </c>
      <c r="B15" s="50"/>
      <c r="C15" s="50"/>
      <c r="D15" s="50"/>
      <c r="E15" s="50"/>
      <c r="F15" s="51"/>
      <c r="G15" s="52"/>
      <c r="H15" s="52"/>
      <c r="I15" s="53"/>
    </row>
    <row r="16" spans="1:11" ht="20.100000000000001" customHeight="1" x14ac:dyDescent="0.25">
      <c r="A16" s="8">
        <v>10</v>
      </c>
      <c r="B16" s="50"/>
      <c r="C16" s="50"/>
      <c r="D16" s="50"/>
      <c r="E16" s="50"/>
      <c r="F16" s="51"/>
      <c r="G16" s="52"/>
      <c r="H16" s="52"/>
      <c r="I16" s="53"/>
    </row>
    <row r="17" spans="1:9" ht="20.100000000000001" customHeight="1" x14ac:dyDescent="0.25">
      <c r="A17" s="8">
        <v>11</v>
      </c>
      <c r="B17" s="50"/>
      <c r="C17" s="50"/>
      <c r="D17" s="50"/>
      <c r="E17" s="50"/>
      <c r="F17" s="51"/>
      <c r="G17" s="52"/>
      <c r="H17" s="52"/>
      <c r="I17" s="53"/>
    </row>
    <row r="18" spans="1:9" ht="20.100000000000001" customHeight="1" x14ac:dyDescent="0.25">
      <c r="A18" s="8">
        <v>12</v>
      </c>
      <c r="B18" s="50"/>
      <c r="C18" s="50"/>
      <c r="D18" s="50"/>
      <c r="E18" s="50"/>
      <c r="F18" s="51"/>
      <c r="G18" s="52"/>
      <c r="H18" s="52"/>
      <c r="I18" s="53"/>
    </row>
    <row r="19" spans="1:9" ht="20.100000000000001" customHeight="1" x14ac:dyDescent="0.25">
      <c r="A19" s="8">
        <v>13</v>
      </c>
      <c r="B19" s="50"/>
      <c r="C19" s="50"/>
      <c r="D19" s="50"/>
      <c r="E19" s="50"/>
      <c r="F19" s="51"/>
      <c r="G19" s="52"/>
      <c r="H19" s="52"/>
      <c r="I19" s="53"/>
    </row>
    <row r="20" spans="1:9" ht="20.100000000000001" customHeight="1" x14ac:dyDescent="0.25">
      <c r="A20" s="8">
        <v>14</v>
      </c>
      <c r="B20" s="52"/>
      <c r="C20" s="52"/>
      <c r="D20" s="52"/>
      <c r="E20" s="52"/>
      <c r="F20" s="54"/>
      <c r="G20" s="52"/>
      <c r="H20" s="52"/>
      <c r="I20" s="53"/>
    </row>
    <row r="21" spans="1:9" ht="20.100000000000001" customHeight="1" x14ac:dyDescent="0.25">
      <c r="A21" s="8">
        <v>15</v>
      </c>
      <c r="B21" s="52"/>
      <c r="C21" s="52"/>
      <c r="D21" s="52"/>
      <c r="E21" s="52"/>
      <c r="F21" s="54"/>
      <c r="G21" s="52"/>
      <c r="H21" s="52"/>
      <c r="I21" s="53"/>
    </row>
    <row r="22" spans="1:9" s="101" customFormat="1" ht="11.25" x14ac:dyDescent="0.2">
      <c r="B22" s="101" t="str">
        <f>"Einnahmenübersicht Seite 1 zum Antrag von "&amp;$C$2</f>
        <v>Einnahmenübersicht Seite 1 zum Antrag von Bitte im Tabellenblatt Finanzplan das Aktenzeichen eintragen</v>
      </c>
      <c r="F22" s="102"/>
      <c r="I22" s="101" t="str">
        <f>"Einnahmenübersicht Seite 2 zum Antrag von "&amp;$C$2</f>
        <v>Einnahmenübersicht Seite 2 zum Antrag von Bitte im Tabellenblatt Finanzplan das Aktenzeichen eintragen</v>
      </c>
    </row>
    <row r="23" spans="1:9" ht="20.100000000000001" customHeight="1" x14ac:dyDescent="0.25">
      <c r="A23" s="8">
        <v>16</v>
      </c>
      <c r="B23" s="52"/>
      <c r="C23" s="52"/>
      <c r="D23" s="52"/>
      <c r="E23" s="52"/>
      <c r="F23" s="54"/>
      <c r="G23" s="52"/>
      <c r="H23" s="52"/>
      <c r="I23" s="53"/>
    </row>
    <row r="24" spans="1:9" ht="20.100000000000001" customHeight="1" x14ac:dyDescent="0.25">
      <c r="A24" s="8">
        <v>17</v>
      </c>
      <c r="B24" s="52"/>
      <c r="C24" s="52"/>
      <c r="D24" s="52"/>
      <c r="E24" s="52"/>
      <c r="F24" s="54"/>
      <c r="G24" s="52"/>
      <c r="H24" s="52"/>
      <c r="I24" s="53"/>
    </row>
    <row r="25" spans="1:9" ht="20.100000000000001" customHeight="1" x14ac:dyDescent="0.25">
      <c r="A25" s="8">
        <v>18</v>
      </c>
      <c r="B25" s="52"/>
      <c r="C25" s="52"/>
      <c r="D25" s="52"/>
      <c r="E25" s="52"/>
      <c r="F25" s="54"/>
      <c r="G25" s="52"/>
      <c r="H25" s="52"/>
      <c r="I25" s="53"/>
    </row>
    <row r="26" spans="1:9" ht="20.100000000000001" customHeight="1" x14ac:dyDescent="0.25">
      <c r="A26" s="8">
        <v>19</v>
      </c>
      <c r="B26" s="52"/>
      <c r="C26" s="52"/>
      <c r="D26" s="52"/>
      <c r="E26" s="52"/>
      <c r="F26" s="54"/>
      <c r="G26" s="52"/>
      <c r="H26" s="52"/>
      <c r="I26" s="53"/>
    </row>
    <row r="27" spans="1:9" ht="20.100000000000001" customHeight="1" x14ac:dyDescent="0.25">
      <c r="A27" s="8">
        <v>20</v>
      </c>
      <c r="B27" s="52"/>
      <c r="C27" s="52"/>
      <c r="D27" s="52"/>
      <c r="E27" s="52"/>
      <c r="F27" s="54"/>
      <c r="G27" s="52"/>
      <c r="H27" s="52"/>
      <c r="I27" s="53"/>
    </row>
    <row r="28" spans="1:9" ht="20.100000000000001" customHeight="1" x14ac:dyDescent="0.25">
      <c r="A28" s="8">
        <v>21</v>
      </c>
      <c r="B28" s="52"/>
      <c r="C28" s="52"/>
      <c r="D28" s="52"/>
      <c r="E28" s="52"/>
      <c r="F28" s="54"/>
      <c r="G28" s="52"/>
      <c r="H28" s="52"/>
      <c r="I28" s="53"/>
    </row>
    <row r="29" spans="1:9" ht="20.100000000000001" customHeight="1" x14ac:dyDescent="0.25">
      <c r="A29" s="8">
        <v>22</v>
      </c>
      <c r="B29" s="52"/>
      <c r="C29" s="52"/>
      <c r="D29" s="52"/>
      <c r="E29" s="52"/>
      <c r="F29" s="54"/>
      <c r="G29" s="52"/>
      <c r="H29" s="52"/>
      <c r="I29" s="53"/>
    </row>
    <row r="30" spans="1:9" ht="20.100000000000001" customHeight="1" x14ac:dyDescent="0.25">
      <c r="A30" s="8">
        <v>23</v>
      </c>
      <c r="B30" s="52"/>
      <c r="C30" s="52"/>
      <c r="D30" s="52"/>
      <c r="E30" s="52"/>
      <c r="F30" s="54"/>
      <c r="G30" s="52"/>
      <c r="H30" s="52"/>
      <c r="I30" s="53"/>
    </row>
    <row r="31" spans="1:9" ht="20.100000000000001" customHeight="1" x14ac:dyDescent="0.25">
      <c r="A31" s="8">
        <v>24</v>
      </c>
      <c r="B31" s="52"/>
      <c r="C31" s="52"/>
      <c r="D31" s="52"/>
      <c r="E31" s="52"/>
      <c r="F31" s="54"/>
      <c r="G31" s="52"/>
      <c r="H31" s="52"/>
      <c r="I31" s="53"/>
    </row>
    <row r="32" spans="1:9" ht="20.100000000000001" customHeight="1" x14ac:dyDescent="0.25">
      <c r="A32" s="8">
        <v>25</v>
      </c>
      <c r="B32" s="52"/>
      <c r="C32" s="52"/>
      <c r="D32" s="52"/>
      <c r="E32" s="52"/>
      <c r="F32" s="54"/>
      <c r="G32" s="52"/>
      <c r="H32" s="52"/>
      <c r="I32" s="53"/>
    </row>
    <row r="33" spans="1:9" ht="20.100000000000001" customHeight="1" x14ac:dyDescent="0.25">
      <c r="A33" s="8">
        <v>26</v>
      </c>
      <c r="B33" s="52"/>
      <c r="C33" s="52"/>
      <c r="D33" s="52"/>
      <c r="E33" s="52"/>
      <c r="F33" s="54"/>
      <c r="G33" s="52"/>
      <c r="H33" s="52"/>
      <c r="I33" s="53"/>
    </row>
    <row r="34" spans="1:9" ht="20.100000000000001" customHeight="1" x14ac:dyDescent="0.25">
      <c r="A34" s="8">
        <v>27</v>
      </c>
      <c r="B34" s="52"/>
      <c r="C34" s="52"/>
      <c r="D34" s="52"/>
      <c r="E34" s="52"/>
      <c r="F34" s="54"/>
      <c r="G34" s="52"/>
      <c r="H34" s="52"/>
      <c r="I34" s="53"/>
    </row>
    <row r="35" spans="1:9" ht="20.100000000000001" customHeight="1" x14ac:dyDescent="0.25">
      <c r="A35" s="8">
        <v>28</v>
      </c>
      <c r="B35" s="52"/>
      <c r="C35" s="52"/>
      <c r="D35" s="52"/>
      <c r="E35" s="52"/>
      <c r="F35" s="54"/>
      <c r="G35" s="52"/>
      <c r="H35" s="52"/>
      <c r="I35" s="53"/>
    </row>
    <row r="36" spans="1:9" ht="20.100000000000001" customHeight="1" x14ac:dyDescent="0.25">
      <c r="A36" s="8">
        <v>29</v>
      </c>
      <c r="B36" s="52"/>
      <c r="C36" s="52"/>
      <c r="D36" s="52"/>
      <c r="E36" s="52"/>
      <c r="F36" s="54"/>
      <c r="G36" s="52"/>
      <c r="H36" s="52"/>
      <c r="I36" s="53"/>
    </row>
    <row r="37" spans="1:9" ht="20.100000000000001" customHeight="1" x14ac:dyDescent="0.25">
      <c r="A37" s="8">
        <v>30</v>
      </c>
      <c r="B37" s="52"/>
      <c r="C37" s="52"/>
      <c r="D37" s="52"/>
      <c r="E37" s="52"/>
      <c r="F37" s="54"/>
      <c r="G37" s="52"/>
      <c r="H37" s="52"/>
      <c r="I37" s="53"/>
    </row>
    <row r="38" spans="1:9" ht="20.100000000000001" customHeight="1" x14ac:dyDescent="0.25">
      <c r="A38" s="8">
        <v>31</v>
      </c>
      <c r="B38" s="52"/>
      <c r="C38" s="52"/>
      <c r="D38" s="52"/>
      <c r="E38" s="52"/>
      <c r="F38" s="54"/>
      <c r="G38" s="52"/>
      <c r="H38" s="52"/>
      <c r="I38" s="53"/>
    </row>
    <row r="39" spans="1:9" ht="20.100000000000001" customHeight="1" x14ac:dyDescent="0.25">
      <c r="A39" s="8">
        <v>32</v>
      </c>
      <c r="B39" s="52"/>
      <c r="C39" s="52"/>
      <c r="D39" s="52"/>
      <c r="E39" s="52"/>
      <c r="F39" s="54"/>
      <c r="G39" s="52"/>
      <c r="H39" s="52"/>
      <c r="I39" s="53"/>
    </row>
    <row r="40" spans="1:9" ht="20.100000000000001" customHeight="1" x14ac:dyDescent="0.25">
      <c r="A40" s="8">
        <v>33</v>
      </c>
      <c r="B40" s="52"/>
      <c r="C40" s="52"/>
      <c r="D40" s="52"/>
      <c r="E40" s="52"/>
      <c r="F40" s="54"/>
      <c r="G40" s="52"/>
      <c r="H40" s="52"/>
      <c r="I40" s="53"/>
    </row>
    <row r="41" spans="1:9" ht="20.100000000000001" customHeight="1" x14ac:dyDescent="0.25">
      <c r="A41" s="8">
        <v>34</v>
      </c>
      <c r="B41" s="52"/>
      <c r="C41" s="52"/>
      <c r="D41" s="52"/>
      <c r="E41" s="52"/>
      <c r="F41" s="54"/>
      <c r="G41" s="52"/>
      <c r="H41" s="52"/>
      <c r="I41" s="53"/>
    </row>
    <row r="42" spans="1:9" ht="20.100000000000001" customHeight="1" x14ac:dyDescent="0.25">
      <c r="A42" s="8">
        <v>35</v>
      </c>
      <c r="B42" s="52"/>
      <c r="C42" s="52"/>
      <c r="D42" s="52"/>
      <c r="E42" s="52"/>
      <c r="F42" s="54"/>
      <c r="G42" s="52"/>
      <c r="H42" s="52"/>
      <c r="I42" s="53"/>
    </row>
    <row r="43" spans="1:9" ht="20.100000000000001" customHeight="1" x14ac:dyDescent="0.25">
      <c r="A43" s="8">
        <v>36</v>
      </c>
      <c r="B43" s="52"/>
      <c r="C43" s="52"/>
      <c r="D43" s="52"/>
      <c r="E43" s="52"/>
      <c r="F43" s="54"/>
      <c r="G43" s="52"/>
      <c r="H43" s="52"/>
      <c r="I43" s="53"/>
    </row>
    <row r="44" spans="1:9" ht="20.100000000000001" customHeight="1" x14ac:dyDescent="0.25">
      <c r="A44" s="8">
        <v>37</v>
      </c>
      <c r="B44" s="52"/>
      <c r="C44" s="52"/>
      <c r="D44" s="52"/>
      <c r="E44" s="52"/>
      <c r="F44" s="54"/>
      <c r="G44" s="52"/>
      <c r="H44" s="52"/>
      <c r="I44" s="53"/>
    </row>
    <row r="45" spans="1:9" s="101" customFormat="1" ht="11.25" x14ac:dyDescent="0.2">
      <c r="B45" s="101" t="str">
        <f>"Einnahmenübersicht Seite 3 zum Antrag von "&amp;$C$2</f>
        <v>Einnahmenübersicht Seite 3 zum Antrag von Bitte im Tabellenblatt Finanzplan das Aktenzeichen eintragen</v>
      </c>
      <c r="F45" s="102"/>
      <c r="I45" s="101" t="str">
        <f>"Einnahmenübersicht Seite 4 zum Antrag von "&amp;$C$2</f>
        <v>Einnahmenübersicht Seite 4 zum Antrag von Bitte im Tabellenblatt Finanzplan das Aktenzeichen eintragen</v>
      </c>
    </row>
    <row r="46" spans="1:9" ht="20.100000000000001" hidden="1" customHeight="1" x14ac:dyDescent="0.25">
      <c r="A46" s="8">
        <v>38</v>
      </c>
      <c r="B46" s="52"/>
      <c r="C46" s="52"/>
      <c r="D46" s="52"/>
      <c r="E46" s="52"/>
      <c r="F46" s="54"/>
      <c r="G46" s="52"/>
      <c r="H46" s="52"/>
      <c r="I46" s="53"/>
    </row>
    <row r="47" spans="1:9" ht="20.100000000000001" hidden="1" customHeight="1" x14ac:dyDescent="0.25">
      <c r="A47" s="8">
        <v>39</v>
      </c>
      <c r="B47" s="52"/>
      <c r="C47" s="52"/>
      <c r="D47" s="52"/>
      <c r="E47" s="52"/>
      <c r="F47" s="54"/>
      <c r="G47" s="52"/>
      <c r="H47" s="52"/>
      <c r="I47" s="53"/>
    </row>
    <row r="48" spans="1:9" ht="20.100000000000001" hidden="1" customHeight="1" x14ac:dyDescent="0.25">
      <c r="A48" s="8">
        <v>40</v>
      </c>
      <c r="B48" s="52"/>
      <c r="C48" s="52"/>
      <c r="D48" s="52"/>
      <c r="E48" s="52"/>
      <c r="F48" s="54"/>
      <c r="G48" s="52"/>
      <c r="H48" s="52"/>
      <c r="I48" s="53"/>
    </row>
    <row r="49" spans="1:9" ht="20.100000000000001" hidden="1" customHeight="1" x14ac:dyDescent="0.25">
      <c r="A49" s="8">
        <v>41</v>
      </c>
      <c r="B49" s="52"/>
      <c r="C49" s="52"/>
      <c r="D49" s="52"/>
      <c r="E49" s="52"/>
      <c r="F49" s="54"/>
      <c r="G49" s="52"/>
      <c r="H49" s="52"/>
      <c r="I49" s="53"/>
    </row>
    <row r="50" spans="1:9" ht="20.100000000000001" hidden="1" customHeight="1" x14ac:dyDescent="0.25">
      <c r="A50" s="8">
        <v>42</v>
      </c>
      <c r="B50" s="52"/>
      <c r="C50" s="52"/>
      <c r="D50" s="52"/>
      <c r="E50" s="52"/>
      <c r="F50" s="54"/>
      <c r="G50" s="52"/>
      <c r="H50" s="52"/>
      <c r="I50" s="53"/>
    </row>
    <row r="51" spans="1:9" ht="20.100000000000001" hidden="1" customHeight="1" x14ac:dyDescent="0.25">
      <c r="A51" s="8">
        <v>43</v>
      </c>
      <c r="B51" s="52"/>
      <c r="C51" s="52"/>
      <c r="D51" s="52"/>
      <c r="E51" s="52"/>
      <c r="F51" s="54"/>
      <c r="G51" s="52"/>
      <c r="H51" s="52"/>
      <c r="I51" s="53"/>
    </row>
    <row r="52" spans="1:9" ht="20.100000000000001" hidden="1" customHeight="1" x14ac:dyDescent="0.25">
      <c r="A52" s="8">
        <v>44</v>
      </c>
      <c r="B52" s="52"/>
      <c r="C52" s="52"/>
      <c r="D52" s="52"/>
      <c r="E52" s="52"/>
      <c r="F52" s="54"/>
      <c r="G52" s="52"/>
      <c r="H52" s="52"/>
      <c r="I52" s="53"/>
    </row>
    <row r="53" spans="1:9" ht="20.100000000000001" hidden="1" customHeight="1" x14ac:dyDescent="0.25">
      <c r="A53" s="8">
        <v>45</v>
      </c>
      <c r="B53" s="52"/>
      <c r="C53" s="52"/>
      <c r="D53" s="52"/>
      <c r="E53" s="52"/>
      <c r="F53" s="54"/>
      <c r="G53" s="52"/>
      <c r="H53" s="52"/>
      <c r="I53" s="53"/>
    </row>
    <row r="54" spans="1:9" ht="20.100000000000001" hidden="1" customHeight="1" x14ac:dyDescent="0.25">
      <c r="A54" s="8">
        <v>46</v>
      </c>
      <c r="B54" s="52"/>
      <c r="C54" s="52"/>
      <c r="D54" s="52"/>
      <c r="E54" s="52"/>
      <c r="F54" s="54"/>
      <c r="G54" s="52"/>
      <c r="H54" s="52"/>
      <c r="I54" s="53"/>
    </row>
    <row r="55" spans="1:9" ht="20.100000000000001" hidden="1" customHeight="1" x14ac:dyDescent="0.25">
      <c r="A55" s="8">
        <v>47</v>
      </c>
      <c r="B55" s="52"/>
      <c r="C55" s="52"/>
      <c r="D55" s="52"/>
      <c r="E55" s="52"/>
      <c r="F55" s="54"/>
      <c r="G55" s="52"/>
      <c r="H55" s="52"/>
      <c r="I55" s="53"/>
    </row>
    <row r="56" spans="1:9" ht="20.100000000000001" hidden="1" customHeight="1" x14ac:dyDescent="0.25">
      <c r="A56" s="8">
        <v>48</v>
      </c>
      <c r="B56" s="52"/>
      <c r="C56" s="52"/>
      <c r="D56" s="52"/>
      <c r="E56" s="52"/>
      <c r="F56" s="54"/>
      <c r="G56" s="52"/>
      <c r="H56" s="52"/>
      <c r="I56" s="53"/>
    </row>
    <row r="57" spans="1:9" ht="20.100000000000001" hidden="1" customHeight="1" x14ac:dyDescent="0.25">
      <c r="A57" s="8">
        <v>49</v>
      </c>
      <c r="B57" s="52"/>
      <c r="C57" s="52"/>
      <c r="D57" s="52"/>
      <c r="E57" s="52"/>
      <c r="F57" s="54"/>
      <c r="G57" s="52"/>
      <c r="H57" s="52"/>
      <c r="I57" s="53"/>
    </row>
    <row r="58" spans="1:9" ht="20.100000000000001" hidden="1" customHeight="1" x14ac:dyDescent="0.25">
      <c r="A58" s="8">
        <v>50</v>
      </c>
      <c r="B58" s="52"/>
      <c r="C58" s="52"/>
      <c r="D58" s="52"/>
      <c r="E58" s="52"/>
      <c r="F58" s="54"/>
      <c r="G58" s="52"/>
      <c r="H58" s="52"/>
      <c r="I58" s="53"/>
    </row>
    <row r="59" spans="1:9" ht="20.100000000000001" hidden="1" customHeight="1" x14ac:dyDescent="0.25">
      <c r="A59" s="8">
        <v>51</v>
      </c>
      <c r="B59" s="52"/>
      <c r="C59" s="52"/>
      <c r="D59" s="52"/>
      <c r="E59" s="52"/>
      <c r="F59" s="54"/>
      <c r="G59" s="52"/>
      <c r="H59" s="52"/>
      <c r="I59" s="53"/>
    </row>
    <row r="60" spans="1:9" ht="20.100000000000001" hidden="1" customHeight="1" x14ac:dyDescent="0.25">
      <c r="A60" s="8">
        <v>52</v>
      </c>
      <c r="B60" s="52"/>
      <c r="C60" s="52"/>
      <c r="D60" s="52"/>
      <c r="E60" s="52"/>
      <c r="F60" s="54"/>
      <c r="G60" s="52"/>
      <c r="H60" s="52"/>
      <c r="I60" s="53"/>
    </row>
    <row r="61" spans="1:9" ht="20.100000000000001" hidden="1" customHeight="1" x14ac:dyDescent="0.25">
      <c r="A61" s="8">
        <v>53</v>
      </c>
      <c r="B61" s="52"/>
      <c r="C61" s="52"/>
      <c r="D61" s="52"/>
      <c r="E61" s="52"/>
      <c r="F61" s="54"/>
      <c r="G61" s="52"/>
      <c r="H61" s="52"/>
      <c r="I61" s="53"/>
    </row>
    <row r="62" spans="1:9" ht="20.100000000000001" hidden="1" customHeight="1" x14ac:dyDescent="0.25">
      <c r="A62" s="8">
        <v>54</v>
      </c>
      <c r="B62" s="52"/>
      <c r="C62" s="52"/>
      <c r="D62" s="52"/>
      <c r="E62" s="52"/>
      <c r="F62" s="54"/>
      <c r="G62" s="52"/>
      <c r="H62" s="52"/>
      <c r="I62" s="53"/>
    </row>
    <row r="63" spans="1:9" ht="20.100000000000001" hidden="1" customHeight="1" x14ac:dyDescent="0.25">
      <c r="A63" s="8">
        <v>55</v>
      </c>
      <c r="B63" s="52"/>
      <c r="C63" s="52"/>
      <c r="D63" s="52"/>
      <c r="E63" s="52"/>
      <c r="F63" s="54"/>
      <c r="G63" s="52"/>
      <c r="H63" s="52"/>
      <c r="I63" s="53"/>
    </row>
    <row r="64" spans="1:9" ht="20.100000000000001" hidden="1" customHeight="1" x14ac:dyDescent="0.25">
      <c r="A64" s="8">
        <v>56</v>
      </c>
      <c r="B64" s="52"/>
      <c r="C64" s="52"/>
      <c r="D64" s="52"/>
      <c r="E64" s="52"/>
      <c r="F64" s="54"/>
      <c r="G64" s="52"/>
      <c r="H64" s="52"/>
      <c r="I64" s="53"/>
    </row>
    <row r="65" spans="1:9" ht="20.100000000000001" hidden="1" customHeight="1" x14ac:dyDescent="0.25">
      <c r="A65" s="8">
        <v>57</v>
      </c>
      <c r="B65" s="52"/>
      <c r="C65" s="52"/>
      <c r="D65" s="52"/>
      <c r="E65" s="52"/>
      <c r="F65" s="54"/>
      <c r="G65" s="52"/>
      <c r="H65" s="52"/>
      <c r="I65" s="53"/>
    </row>
    <row r="66" spans="1:9" ht="20.100000000000001" hidden="1" customHeight="1" x14ac:dyDescent="0.25">
      <c r="A66" s="8">
        <v>58</v>
      </c>
      <c r="B66" s="52"/>
      <c r="C66" s="52"/>
      <c r="D66" s="52"/>
      <c r="E66" s="52"/>
      <c r="F66" s="54"/>
      <c r="G66" s="52"/>
      <c r="H66" s="52"/>
      <c r="I66" s="53"/>
    </row>
    <row r="67" spans="1:9" ht="20.100000000000001" hidden="1" customHeight="1" x14ac:dyDescent="0.25">
      <c r="A67" s="8">
        <v>59</v>
      </c>
      <c r="B67" s="52"/>
      <c r="C67" s="52"/>
      <c r="D67" s="52"/>
      <c r="E67" s="52"/>
      <c r="F67" s="54"/>
      <c r="G67" s="52"/>
      <c r="H67" s="52"/>
      <c r="I67" s="53"/>
    </row>
    <row r="68" spans="1:9" s="3" customFormat="1" hidden="1" x14ac:dyDescent="0.25">
      <c r="B68" s="100" t="str">
        <f>"Einnahmenübersicht Seite 1 zum Antrag von "&amp;$C$2</f>
        <v>Einnahmenübersicht Seite 1 zum Antrag von Bitte im Tabellenblatt Finanzplan das Aktenzeichen eintragen</v>
      </c>
      <c r="F68" s="14"/>
      <c r="I68" s="100" t="str">
        <f>"Einnahmenübersicht Seite 2 zum Antrag von "&amp;$C$2</f>
        <v>Einnahmenübersicht Seite 2 zum Antrag von Bitte im Tabellenblatt Finanzplan das Aktenzeichen eintragen</v>
      </c>
    </row>
    <row r="69" spans="1:9" ht="20.100000000000001" hidden="1" customHeight="1" x14ac:dyDescent="0.25">
      <c r="A69" s="8">
        <v>60</v>
      </c>
      <c r="B69" s="52"/>
      <c r="C69" s="52"/>
      <c r="D69" s="52"/>
      <c r="E69" s="52"/>
      <c r="F69" s="54"/>
      <c r="G69" s="52"/>
      <c r="H69" s="52"/>
      <c r="I69" s="53"/>
    </row>
    <row r="70" spans="1:9" ht="20.100000000000001" hidden="1" customHeight="1" x14ac:dyDescent="0.25">
      <c r="A70" s="8">
        <v>61</v>
      </c>
      <c r="B70" s="52"/>
      <c r="C70" s="52"/>
      <c r="D70" s="52"/>
      <c r="E70" s="52"/>
      <c r="F70" s="54"/>
      <c r="G70" s="52"/>
      <c r="H70" s="52"/>
      <c r="I70" s="53"/>
    </row>
    <row r="71" spans="1:9" ht="20.100000000000001" hidden="1" customHeight="1" x14ac:dyDescent="0.25">
      <c r="A71" s="8">
        <v>62</v>
      </c>
      <c r="B71" s="52"/>
      <c r="C71" s="52"/>
      <c r="D71" s="52"/>
      <c r="E71" s="52"/>
      <c r="F71" s="54"/>
      <c r="G71" s="52"/>
      <c r="H71" s="52"/>
      <c r="I71" s="53"/>
    </row>
    <row r="72" spans="1:9" ht="20.100000000000001" hidden="1" customHeight="1" x14ac:dyDescent="0.25">
      <c r="A72" s="8">
        <v>63</v>
      </c>
      <c r="B72" s="52"/>
      <c r="C72" s="52"/>
      <c r="D72" s="52"/>
      <c r="E72" s="52"/>
      <c r="F72" s="54"/>
      <c r="G72" s="52"/>
      <c r="H72" s="52"/>
      <c r="I72" s="53"/>
    </row>
    <row r="73" spans="1:9" ht="20.100000000000001" hidden="1" customHeight="1" x14ac:dyDescent="0.25">
      <c r="A73" s="8">
        <v>64</v>
      </c>
      <c r="B73" s="52"/>
      <c r="C73" s="52"/>
      <c r="D73" s="52"/>
      <c r="E73" s="52"/>
      <c r="F73" s="54"/>
      <c r="G73" s="52"/>
      <c r="H73" s="52"/>
      <c r="I73" s="53"/>
    </row>
    <row r="74" spans="1:9" ht="20.100000000000001" hidden="1" customHeight="1" x14ac:dyDescent="0.25">
      <c r="A74" s="8">
        <v>65</v>
      </c>
      <c r="B74" s="52"/>
      <c r="C74" s="52"/>
      <c r="D74" s="52"/>
      <c r="E74" s="52"/>
      <c r="F74" s="54"/>
      <c r="G74" s="52"/>
      <c r="H74" s="52"/>
      <c r="I74" s="53"/>
    </row>
    <row r="75" spans="1:9" ht="20.100000000000001" hidden="1" customHeight="1" x14ac:dyDescent="0.25">
      <c r="A75" s="8">
        <v>66</v>
      </c>
      <c r="B75" s="52"/>
      <c r="C75" s="52"/>
      <c r="D75" s="52"/>
      <c r="E75" s="52"/>
      <c r="F75" s="54"/>
      <c r="G75" s="52"/>
      <c r="H75" s="52"/>
      <c r="I75" s="53"/>
    </row>
    <row r="76" spans="1:9" ht="20.100000000000001" hidden="1" customHeight="1" x14ac:dyDescent="0.25">
      <c r="A76" s="8">
        <v>67</v>
      </c>
      <c r="B76" s="52"/>
      <c r="C76" s="52"/>
      <c r="D76" s="52"/>
      <c r="E76" s="52"/>
      <c r="F76" s="54"/>
      <c r="G76" s="52"/>
      <c r="H76" s="52"/>
      <c r="I76" s="53"/>
    </row>
    <row r="77" spans="1:9" ht="20.100000000000001" hidden="1" customHeight="1" x14ac:dyDescent="0.25">
      <c r="A77" s="8">
        <v>68</v>
      </c>
      <c r="B77" s="52"/>
      <c r="C77" s="52"/>
      <c r="D77" s="52"/>
      <c r="E77" s="52"/>
      <c r="F77" s="54"/>
      <c r="G77" s="52"/>
      <c r="H77" s="52"/>
      <c r="I77" s="53"/>
    </row>
    <row r="78" spans="1:9" ht="20.100000000000001" hidden="1" customHeight="1" x14ac:dyDescent="0.25">
      <c r="A78" s="8">
        <v>69</v>
      </c>
      <c r="B78" s="52"/>
      <c r="C78" s="52"/>
      <c r="D78" s="52"/>
      <c r="E78" s="52"/>
      <c r="F78" s="54"/>
      <c r="G78" s="52"/>
      <c r="H78" s="52"/>
      <c r="I78" s="53"/>
    </row>
    <row r="79" spans="1:9" ht="20.100000000000001" hidden="1" customHeight="1" x14ac:dyDescent="0.25">
      <c r="A79" s="8">
        <v>70</v>
      </c>
      <c r="B79" s="52"/>
      <c r="C79" s="52"/>
      <c r="D79" s="52"/>
      <c r="E79" s="52"/>
      <c r="F79" s="54"/>
      <c r="G79" s="52"/>
      <c r="H79" s="52"/>
      <c r="I79" s="53"/>
    </row>
    <row r="80" spans="1:9" ht="20.100000000000001" hidden="1" customHeight="1" x14ac:dyDescent="0.25">
      <c r="A80" s="8">
        <v>71</v>
      </c>
      <c r="B80" s="52"/>
      <c r="C80" s="52"/>
      <c r="D80" s="52"/>
      <c r="E80" s="52"/>
      <c r="F80" s="54"/>
      <c r="G80" s="52"/>
      <c r="H80" s="52"/>
      <c r="I80" s="53"/>
    </row>
    <row r="81" spans="1:9" ht="20.100000000000001" hidden="1" customHeight="1" x14ac:dyDescent="0.25">
      <c r="A81" s="8">
        <v>72</v>
      </c>
      <c r="B81" s="52"/>
      <c r="C81" s="52"/>
      <c r="D81" s="52"/>
      <c r="E81" s="52"/>
      <c r="F81" s="54"/>
      <c r="G81" s="52"/>
      <c r="H81" s="52"/>
      <c r="I81" s="53"/>
    </row>
    <row r="82" spans="1:9" ht="20.100000000000001" hidden="1" customHeight="1" x14ac:dyDescent="0.25">
      <c r="A82" s="8">
        <v>73</v>
      </c>
      <c r="B82" s="52"/>
      <c r="C82" s="52"/>
      <c r="D82" s="52"/>
      <c r="E82" s="52"/>
      <c r="F82" s="54"/>
      <c r="G82" s="52"/>
      <c r="H82" s="52"/>
      <c r="I82" s="53"/>
    </row>
    <row r="83" spans="1:9" ht="20.100000000000001" hidden="1" customHeight="1" x14ac:dyDescent="0.25">
      <c r="A83" s="8">
        <v>74</v>
      </c>
      <c r="B83" s="52"/>
      <c r="C83" s="52"/>
      <c r="D83" s="52"/>
      <c r="E83" s="52"/>
      <c r="F83" s="54"/>
      <c r="G83" s="52"/>
      <c r="H83" s="52"/>
      <c r="I83" s="53"/>
    </row>
    <row r="84" spans="1:9" ht="20.100000000000001" hidden="1" customHeight="1" x14ac:dyDescent="0.25">
      <c r="A84" s="8">
        <v>75</v>
      </c>
      <c r="B84" s="52"/>
      <c r="C84" s="52"/>
      <c r="D84" s="52"/>
      <c r="E84" s="52"/>
      <c r="F84" s="54"/>
      <c r="G84" s="52"/>
      <c r="H84" s="52"/>
      <c r="I84" s="53"/>
    </row>
    <row r="85" spans="1:9" ht="20.100000000000001" hidden="1" customHeight="1" x14ac:dyDescent="0.25">
      <c r="A85" s="8">
        <v>76</v>
      </c>
      <c r="B85" s="52"/>
      <c r="C85" s="52"/>
      <c r="D85" s="52"/>
      <c r="E85" s="52"/>
      <c r="F85" s="54"/>
      <c r="G85" s="52"/>
      <c r="H85" s="52"/>
      <c r="I85" s="53"/>
    </row>
    <row r="86" spans="1:9" ht="20.100000000000001" hidden="1" customHeight="1" x14ac:dyDescent="0.25">
      <c r="A86" s="8">
        <v>77</v>
      </c>
      <c r="B86" s="52"/>
      <c r="C86" s="52"/>
      <c r="D86" s="52"/>
      <c r="E86" s="52"/>
      <c r="F86" s="54"/>
      <c r="G86" s="52"/>
      <c r="H86" s="52"/>
      <c r="I86" s="53"/>
    </row>
    <row r="87" spans="1:9" ht="20.100000000000001" hidden="1" customHeight="1" x14ac:dyDescent="0.25">
      <c r="A87" s="8">
        <v>78</v>
      </c>
      <c r="B87" s="52"/>
      <c r="C87" s="52"/>
      <c r="D87" s="52"/>
      <c r="E87" s="52"/>
      <c r="F87" s="54"/>
      <c r="G87" s="52"/>
      <c r="H87" s="52"/>
      <c r="I87" s="53"/>
    </row>
    <row r="88" spans="1:9" ht="20.100000000000001" hidden="1" customHeight="1" x14ac:dyDescent="0.25">
      <c r="A88" s="8">
        <v>79</v>
      </c>
      <c r="B88" s="52"/>
      <c r="C88" s="52"/>
      <c r="D88" s="52"/>
      <c r="E88" s="52"/>
      <c r="F88" s="54"/>
      <c r="G88" s="52"/>
      <c r="H88" s="52"/>
      <c r="I88" s="53"/>
    </row>
    <row r="89" spans="1:9" ht="20.100000000000001" hidden="1" customHeight="1" x14ac:dyDescent="0.25">
      <c r="A89" s="8">
        <v>80</v>
      </c>
      <c r="B89" s="52"/>
      <c r="C89" s="52"/>
      <c r="D89" s="52"/>
      <c r="E89" s="52"/>
      <c r="F89" s="54"/>
      <c r="G89" s="52"/>
      <c r="H89" s="52"/>
      <c r="I89" s="53"/>
    </row>
    <row r="90" spans="1:9" ht="20.100000000000001" hidden="1" customHeight="1" x14ac:dyDescent="0.25">
      <c r="A90" s="8">
        <v>81</v>
      </c>
      <c r="B90" s="52"/>
      <c r="C90" s="52"/>
      <c r="D90" s="52"/>
      <c r="E90" s="52"/>
      <c r="F90" s="54"/>
      <c r="G90" s="52"/>
      <c r="H90" s="52"/>
      <c r="I90" s="53"/>
    </row>
    <row r="91" spans="1:9" ht="20.100000000000001" hidden="1" customHeight="1" x14ac:dyDescent="0.25">
      <c r="A91" s="8">
        <v>82</v>
      </c>
      <c r="B91" s="52"/>
      <c r="C91" s="52"/>
      <c r="D91" s="52"/>
      <c r="E91" s="52"/>
      <c r="F91" s="54"/>
      <c r="G91" s="52"/>
      <c r="H91" s="52"/>
      <c r="I91" s="53"/>
    </row>
    <row r="92" spans="1:9" ht="20.100000000000001" hidden="1" customHeight="1" x14ac:dyDescent="0.25">
      <c r="A92" s="8">
        <v>83</v>
      </c>
      <c r="B92" s="52"/>
      <c r="C92" s="52"/>
      <c r="D92" s="52"/>
      <c r="E92" s="52"/>
      <c r="F92" s="54"/>
      <c r="G92" s="52"/>
      <c r="H92" s="52"/>
      <c r="I92" s="53"/>
    </row>
    <row r="93" spans="1:9" ht="20.100000000000001" hidden="1" customHeight="1" x14ac:dyDescent="0.25">
      <c r="A93" s="8">
        <v>84</v>
      </c>
      <c r="B93" s="52"/>
      <c r="C93" s="52"/>
      <c r="D93" s="52"/>
      <c r="E93" s="52"/>
      <c r="F93" s="54"/>
      <c r="G93" s="52"/>
      <c r="H93" s="52"/>
      <c r="I93" s="53"/>
    </row>
    <row r="94" spans="1:9" ht="20.100000000000001" hidden="1" customHeight="1" x14ac:dyDescent="0.25">
      <c r="A94" s="8">
        <v>85</v>
      </c>
      <c r="B94" s="52"/>
      <c r="C94" s="52"/>
      <c r="D94" s="52"/>
      <c r="E94" s="52"/>
      <c r="F94" s="54"/>
      <c r="G94" s="52"/>
      <c r="H94" s="52"/>
      <c r="I94" s="53"/>
    </row>
    <row r="95" spans="1:9" ht="20.100000000000001" hidden="1" customHeight="1" x14ac:dyDescent="0.25">
      <c r="A95" s="8">
        <v>86</v>
      </c>
      <c r="B95" s="52"/>
      <c r="C95" s="52"/>
      <c r="D95" s="52"/>
      <c r="E95" s="52"/>
      <c r="F95" s="54"/>
      <c r="G95" s="52"/>
      <c r="H95" s="52"/>
      <c r="I95" s="53"/>
    </row>
    <row r="96" spans="1:9" ht="20.100000000000001" hidden="1" customHeight="1" x14ac:dyDescent="0.25">
      <c r="A96" s="8">
        <v>87</v>
      </c>
      <c r="B96" s="52"/>
      <c r="C96" s="52"/>
      <c r="D96" s="52"/>
      <c r="E96" s="52"/>
      <c r="F96" s="54"/>
      <c r="G96" s="52"/>
      <c r="H96" s="52"/>
      <c r="I96" s="53"/>
    </row>
    <row r="97" spans="1:9" ht="20.100000000000001" hidden="1" customHeight="1" x14ac:dyDescent="0.25">
      <c r="A97" s="8">
        <v>88</v>
      </c>
      <c r="B97" s="52"/>
      <c r="C97" s="52"/>
      <c r="D97" s="52"/>
      <c r="E97" s="52"/>
      <c r="F97" s="54"/>
      <c r="G97" s="52"/>
      <c r="H97" s="52"/>
      <c r="I97" s="53"/>
    </row>
    <row r="98" spans="1:9" ht="20.100000000000001" hidden="1" customHeight="1" x14ac:dyDescent="0.25">
      <c r="A98" s="8">
        <v>89</v>
      </c>
      <c r="B98" s="52"/>
      <c r="C98" s="52"/>
      <c r="D98" s="52"/>
      <c r="E98" s="52"/>
      <c r="F98" s="54"/>
      <c r="G98" s="52"/>
      <c r="H98" s="52"/>
      <c r="I98" s="53"/>
    </row>
    <row r="99" spans="1:9" ht="20.100000000000001" hidden="1" customHeight="1" x14ac:dyDescent="0.25">
      <c r="A99" s="8">
        <v>90</v>
      </c>
      <c r="B99" s="52"/>
      <c r="C99" s="52"/>
      <c r="D99" s="52"/>
      <c r="E99" s="52"/>
      <c r="F99" s="54"/>
      <c r="G99" s="52"/>
      <c r="H99" s="52"/>
      <c r="I99" s="53"/>
    </row>
    <row r="100" spans="1:9" ht="20.100000000000001" hidden="1" customHeight="1" x14ac:dyDescent="0.25">
      <c r="A100" s="8">
        <v>91</v>
      </c>
      <c r="B100" s="52"/>
      <c r="C100" s="52"/>
      <c r="D100" s="52"/>
      <c r="E100" s="52"/>
      <c r="F100" s="54"/>
      <c r="G100" s="52"/>
      <c r="H100" s="52"/>
      <c r="I100" s="53"/>
    </row>
    <row r="101" spans="1:9" ht="20.100000000000001" hidden="1" customHeight="1" x14ac:dyDescent="0.25">
      <c r="A101" s="8">
        <v>92</v>
      </c>
      <c r="B101" s="52"/>
      <c r="C101" s="52"/>
      <c r="D101" s="52"/>
      <c r="E101" s="52"/>
      <c r="F101" s="54"/>
      <c r="G101" s="52"/>
      <c r="H101" s="52"/>
      <c r="I101" s="53"/>
    </row>
    <row r="102" spans="1:9" ht="20.100000000000001" hidden="1" customHeight="1" x14ac:dyDescent="0.25">
      <c r="A102" s="8">
        <v>93</v>
      </c>
      <c r="B102" s="52"/>
      <c r="C102" s="52"/>
      <c r="D102" s="52"/>
      <c r="E102" s="52"/>
      <c r="F102" s="54"/>
      <c r="G102" s="52"/>
      <c r="H102" s="52"/>
      <c r="I102" s="53"/>
    </row>
    <row r="103" spans="1:9" ht="20.100000000000001" hidden="1" customHeight="1" x14ac:dyDescent="0.25">
      <c r="A103" s="8">
        <v>94</v>
      </c>
      <c r="B103" s="52"/>
      <c r="C103" s="52"/>
      <c r="D103" s="52"/>
      <c r="E103" s="52"/>
      <c r="F103" s="54"/>
      <c r="G103" s="52"/>
      <c r="H103" s="52"/>
      <c r="I103" s="53"/>
    </row>
    <row r="104" spans="1:9" ht="20.100000000000001" hidden="1" customHeight="1" x14ac:dyDescent="0.25">
      <c r="A104" s="8">
        <v>95</v>
      </c>
      <c r="B104" s="52"/>
      <c r="C104" s="52"/>
      <c r="D104" s="52"/>
      <c r="E104" s="52"/>
      <c r="F104" s="54"/>
      <c r="G104" s="52"/>
      <c r="H104" s="52"/>
      <c r="I104" s="53"/>
    </row>
    <row r="105" spans="1:9" ht="20.100000000000001" hidden="1" customHeight="1" x14ac:dyDescent="0.25">
      <c r="A105" s="8">
        <v>96</v>
      </c>
      <c r="B105" s="52"/>
      <c r="C105" s="52"/>
      <c r="D105" s="52"/>
      <c r="E105" s="52"/>
      <c r="F105" s="54"/>
      <c r="G105" s="52"/>
      <c r="H105" s="52"/>
      <c r="I105" s="53"/>
    </row>
    <row r="106" spans="1:9" ht="20.100000000000001" hidden="1" customHeight="1" x14ac:dyDescent="0.25">
      <c r="A106" s="8">
        <v>97</v>
      </c>
      <c r="B106" s="52"/>
      <c r="C106" s="52"/>
      <c r="D106" s="52"/>
      <c r="E106" s="52"/>
      <c r="F106" s="54"/>
      <c r="G106" s="52"/>
      <c r="H106" s="52"/>
      <c r="I106" s="53"/>
    </row>
    <row r="107" spans="1:9" ht="20.100000000000001" hidden="1" customHeight="1" x14ac:dyDescent="0.25">
      <c r="A107" s="8">
        <v>98</v>
      </c>
      <c r="B107" s="52"/>
      <c r="C107" s="52"/>
      <c r="D107" s="52"/>
      <c r="E107" s="52"/>
      <c r="F107" s="54"/>
      <c r="G107" s="52"/>
      <c r="H107" s="52"/>
      <c r="I107" s="53"/>
    </row>
    <row r="108" spans="1:9" ht="20.100000000000001" hidden="1" customHeight="1" x14ac:dyDescent="0.25">
      <c r="A108" s="8">
        <v>99</v>
      </c>
      <c r="B108" s="52"/>
      <c r="C108" s="52"/>
      <c r="D108" s="52"/>
      <c r="E108" s="52"/>
      <c r="F108" s="54"/>
      <c r="G108" s="52"/>
      <c r="H108" s="52"/>
      <c r="I108" s="53"/>
    </row>
    <row r="109" spans="1:9" ht="20.100000000000001" hidden="1" customHeight="1" x14ac:dyDescent="0.25">
      <c r="A109" s="8">
        <v>100</v>
      </c>
      <c r="B109" s="52"/>
      <c r="C109" s="52"/>
      <c r="D109" s="52"/>
      <c r="E109" s="52"/>
      <c r="F109" s="54"/>
      <c r="G109" s="52"/>
      <c r="H109" s="52"/>
      <c r="I109" s="53"/>
    </row>
    <row r="110" spans="1:9" ht="20.100000000000001" hidden="1" customHeight="1" x14ac:dyDescent="0.25">
      <c r="A110" s="8">
        <v>101</v>
      </c>
      <c r="B110" s="52"/>
      <c r="C110" s="52"/>
      <c r="D110" s="52"/>
      <c r="E110" s="52"/>
      <c r="F110" s="54"/>
      <c r="G110" s="52"/>
      <c r="H110" s="52"/>
      <c r="I110" s="53"/>
    </row>
    <row r="111" spans="1:9" ht="20.100000000000001" hidden="1" customHeight="1" x14ac:dyDescent="0.25">
      <c r="A111" s="8">
        <v>102</v>
      </c>
      <c r="B111" s="52"/>
      <c r="C111" s="52"/>
      <c r="D111" s="52"/>
      <c r="E111" s="52"/>
      <c r="F111" s="54"/>
      <c r="G111" s="52"/>
      <c r="H111" s="52"/>
      <c r="I111" s="53"/>
    </row>
    <row r="112" spans="1:9" ht="20.100000000000001" hidden="1" customHeight="1" x14ac:dyDescent="0.25">
      <c r="A112" s="8">
        <v>103</v>
      </c>
      <c r="B112" s="52"/>
      <c r="C112" s="52"/>
      <c r="D112" s="52"/>
      <c r="E112" s="52"/>
      <c r="F112" s="54"/>
      <c r="G112" s="52"/>
      <c r="H112" s="52"/>
      <c r="I112" s="53"/>
    </row>
    <row r="113" spans="1:9" ht="20.100000000000001" hidden="1" customHeight="1" x14ac:dyDescent="0.25">
      <c r="A113" s="8">
        <v>104</v>
      </c>
      <c r="B113" s="52"/>
      <c r="C113" s="52"/>
      <c r="D113" s="52"/>
      <c r="E113" s="52"/>
      <c r="F113" s="54"/>
      <c r="G113" s="52"/>
      <c r="H113" s="52"/>
      <c r="I113" s="53"/>
    </row>
    <row r="114" spans="1:9" ht="20.100000000000001" hidden="1" customHeight="1" x14ac:dyDescent="0.25">
      <c r="A114" s="8">
        <v>105</v>
      </c>
      <c r="B114" s="52"/>
      <c r="C114" s="52"/>
      <c r="D114" s="52"/>
      <c r="E114" s="52"/>
      <c r="F114" s="54"/>
      <c r="G114" s="52"/>
      <c r="H114" s="52"/>
      <c r="I114" s="53"/>
    </row>
    <row r="115" spans="1:9" ht="20.100000000000001" hidden="1" customHeight="1" x14ac:dyDescent="0.25">
      <c r="A115" s="8">
        <v>106</v>
      </c>
      <c r="B115" s="52"/>
      <c r="C115" s="52"/>
      <c r="D115" s="52"/>
      <c r="E115" s="52"/>
      <c r="F115" s="54"/>
      <c r="G115" s="52"/>
      <c r="H115" s="52"/>
      <c r="I115" s="53"/>
    </row>
    <row r="116" spans="1:9" ht="20.100000000000001" hidden="1" customHeight="1" x14ac:dyDescent="0.25">
      <c r="A116" s="8">
        <v>107</v>
      </c>
      <c r="B116" s="52"/>
      <c r="C116" s="52"/>
      <c r="D116" s="52"/>
      <c r="E116" s="52"/>
      <c r="F116" s="54"/>
      <c r="G116" s="52"/>
      <c r="H116" s="52"/>
      <c r="I116" s="53"/>
    </row>
    <row r="117" spans="1:9" ht="20.100000000000001" hidden="1" customHeight="1" x14ac:dyDescent="0.25">
      <c r="A117" s="8">
        <v>108</v>
      </c>
      <c r="B117" s="52"/>
      <c r="C117" s="52"/>
      <c r="D117" s="52"/>
      <c r="E117" s="52"/>
      <c r="F117" s="54"/>
      <c r="G117" s="52"/>
      <c r="H117" s="52"/>
      <c r="I117" s="53"/>
    </row>
    <row r="118" spans="1:9" ht="20.100000000000001" hidden="1" customHeight="1" x14ac:dyDescent="0.25">
      <c r="A118" s="8">
        <v>109</v>
      </c>
      <c r="B118" s="52"/>
      <c r="C118" s="52"/>
      <c r="D118" s="52"/>
      <c r="E118" s="52"/>
      <c r="F118" s="54"/>
      <c r="G118" s="52"/>
      <c r="H118" s="52"/>
      <c r="I118" s="53"/>
    </row>
    <row r="119" spans="1:9" ht="20.100000000000001" hidden="1" customHeight="1" x14ac:dyDescent="0.25">
      <c r="A119" s="8">
        <v>110</v>
      </c>
      <c r="B119" s="52"/>
      <c r="C119" s="52"/>
      <c r="D119" s="52"/>
      <c r="E119" s="52"/>
      <c r="F119" s="54"/>
      <c r="G119" s="52"/>
      <c r="H119" s="52"/>
      <c r="I119" s="53"/>
    </row>
    <row r="120" spans="1:9" ht="20.100000000000001" hidden="1" customHeight="1" x14ac:dyDescent="0.25">
      <c r="A120" s="8">
        <v>111</v>
      </c>
      <c r="B120" s="52"/>
      <c r="C120" s="52"/>
      <c r="D120" s="52"/>
      <c r="E120" s="52"/>
      <c r="F120" s="54"/>
      <c r="G120" s="52"/>
      <c r="H120" s="52"/>
      <c r="I120" s="53"/>
    </row>
    <row r="121" spans="1:9" ht="20.100000000000001" hidden="1" customHeight="1" x14ac:dyDescent="0.25">
      <c r="A121" s="8">
        <v>112</v>
      </c>
      <c r="B121" s="52"/>
      <c r="C121" s="52"/>
      <c r="D121" s="52"/>
      <c r="E121" s="52"/>
      <c r="F121" s="54"/>
      <c r="G121" s="52"/>
      <c r="H121" s="52"/>
      <c r="I121" s="53"/>
    </row>
    <row r="122" spans="1:9" ht="20.100000000000001" hidden="1" customHeight="1" x14ac:dyDescent="0.25">
      <c r="A122" s="8">
        <v>113</v>
      </c>
      <c r="B122" s="52"/>
      <c r="C122" s="52"/>
      <c r="D122" s="52"/>
      <c r="E122" s="52"/>
      <c r="F122" s="54"/>
      <c r="G122" s="52"/>
      <c r="H122" s="52"/>
      <c r="I122" s="53"/>
    </row>
    <row r="123" spans="1:9" ht="20.100000000000001" hidden="1" customHeight="1" x14ac:dyDescent="0.25">
      <c r="A123" s="8">
        <v>114</v>
      </c>
      <c r="B123" s="52"/>
      <c r="C123" s="52"/>
      <c r="D123" s="52"/>
      <c r="E123" s="52"/>
      <c r="F123" s="54"/>
      <c r="G123" s="52"/>
      <c r="H123" s="52"/>
      <c r="I123" s="53"/>
    </row>
    <row r="124" spans="1:9" ht="20.100000000000001" hidden="1" customHeight="1" x14ac:dyDescent="0.25">
      <c r="A124" s="8">
        <v>115</v>
      </c>
      <c r="B124" s="52"/>
      <c r="C124" s="52"/>
      <c r="D124" s="52"/>
      <c r="E124" s="52"/>
      <c r="F124" s="54"/>
      <c r="G124" s="52"/>
      <c r="H124" s="52"/>
      <c r="I124" s="53"/>
    </row>
    <row r="125" spans="1:9" ht="20.100000000000001" hidden="1" customHeight="1" x14ac:dyDescent="0.25">
      <c r="A125" s="8">
        <v>116</v>
      </c>
      <c r="B125" s="52"/>
      <c r="C125" s="52"/>
      <c r="D125" s="52"/>
      <c r="E125" s="52"/>
      <c r="F125" s="54"/>
      <c r="G125" s="52"/>
      <c r="H125" s="52"/>
      <c r="I125" s="53"/>
    </row>
    <row r="126" spans="1:9" ht="20.100000000000001" hidden="1" customHeight="1" x14ac:dyDescent="0.25">
      <c r="A126" s="8">
        <v>117</v>
      </c>
      <c r="B126" s="52"/>
      <c r="C126" s="52"/>
      <c r="D126" s="52"/>
      <c r="E126" s="52"/>
      <c r="F126" s="54"/>
      <c r="G126" s="52"/>
      <c r="H126" s="52"/>
      <c r="I126" s="53"/>
    </row>
    <row r="127" spans="1:9" ht="20.100000000000001" hidden="1" customHeight="1" x14ac:dyDescent="0.25">
      <c r="A127" s="8">
        <v>118</v>
      </c>
      <c r="B127" s="52"/>
      <c r="C127" s="52"/>
      <c r="D127" s="52"/>
      <c r="E127" s="52"/>
      <c r="F127" s="54"/>
      <c r="G127" s="52"/>
      <c r="H127" s="52"/>
      <c r="I127" s="53"/>
    </row>
    <row r="128" spans="1:9" ht="20.100000000000001" hidden="1" customHeight="1" x14ac:dyDescent="0.25">
      <c r="A128" s="8">
        <v>119</v>
      </c>
      <c r="B128" s="52"/>
      <c r="C128" s="52"/>
      <c r="D128" s="52"/>
      <c r="E128" s="52"/>
      <c r="F128" s="54"/>
      <c r="G128" s="52"/>
      <c r="H128" s="52"/>
      <c r="I128" s="53"/>
    </row>
    <row r="129" spans="1:9" ht="20.100000000000001" hidden="1" customHeight="1" x14ac:dyDescent="0.25">
      <c r="A129" s="8">
        <v>120</v>
      </c>
      <c r="B129" s="52"/>
      <c r="C129" s="52"/>
      <c r="D129" s="52"/>
      <c r="E129" s="52"/>
      <c r="F129" s="54"/>
      <c r="G129" s="52"/>
      <c r="H129" s="52"/>
      <c r="I129" s="53"/>
    </row>
    <row r="130" spans="1:9" ht="20.100000000000001" hidden="1" customHeight="1" x14ac:dyDescent="0.25">
      <c r="A130" s="8">
        <v>121</v>
      </c>
      <c r="B130" s="52"/>
      <c r="C130" s="52"/>
      <c r="D130" s="52"/>
      <c r="E130" s="52"/>
      <c r="F130" s="54"/>
      <c r="G130" s="52"/>
      <c r="H130" s="52"/>
      <c r="I130" s="53"/>
    </row>
    <row r="131" spans="1:9" ht="20.100000000000001" hidden="1" customHeight="1" x14ac:dyDescent="0.25">
      <c r="A131" s="8">
        <v>122</v>
      </c>
      <c r="B131" s="52"/>
      <c r="C131" s="52"/>
      <c r="D131" s="52"/>
      <c r="E131" s="52"/>
      <c r="F131" s="54"/>
      <c r="G131" s="52"/>
      <c r="H131" s="52"/>
      <c r="I131" s="53"/>
    </row>
    <row r="132" spans="1:9" ht="20.100000000000001" hidden="1" customHeight="1" x14ac:dyDescent="0.25">
      <c r="A132" s="8">
        <v>123</v>
      </c>
      <c r="B132" s="52"/>
      <c r="C132" s="52"/>
      <c r="D132" s="52"/>
      <c r="E132" s="52"/>
      <c r="F132" s="54"/>
      <c r="G132" s="52"/>
      <c r="H132" s="52"/>
      <c r="I132" s="53"/>
    </row>
    <row r="133" spans="1:9" ht="20.100000000000001" hidden="1" customHeight="1" x14ac:dyDescent="0.25">
      <c r="A133" s="8">
        <v>124</v>
      </c>
      <c r="B133" s="52"/>
      <c r="C133" s="52"/>
      <c r="D133" s="52"/>
      <c r="E133" s="52"/>
      <c r="F133" s="54"/>
      <c r="G133" s="52"/>
      <c r="H133" s="52"/>
      <c r="I133" s="53"/>
    </row>
    <row r="134" spans="1:9" ht="20.100000000000001" hidden="1" customHeight="1" x14ac:dyDescent="0.25">
      <c r="A134" s="8">
        <v>125</v>
      </c>
      <c r="B134" s="52"/>
      <c r="C134" s="52"/>
      <c r="D134" s="52"/>
      <c r="E134" s="52"/>
      <c r="F134" s="54"/>
      <c r="G134" s="52"/>
      <c r="H134" s="52"/>
      <c r="I134" s="53"/>
    </row>
    <row r="135" spans="1:9" ht="20.100000000000001" hidden="1" customHeight="1" x14ac:dyDescent="0.25">
      <c r="A135" s="8">
        <v>126</v>
      </c>
      <c r="B135" s="52"/>
      <c r="C135" s="52"/>
      <c r="D135" s="52"/>
      <c r="E135" s="52"/>
      <c r="F135" s="54"/>
      <c r="G135" s="52"/>
      <c r="H135" s="52"/>
      <c r="I135" s="53"/>
    </row>
    <row r="136" spans="1:9" ht="20.100000000000001" hidden="1" customHeight="1" x14ac:dyDescent="0.25">
      <c r="A136" s="8">
        <v>127</v>
      </c>
      <c r="B136" s="52"/>
      <c r="C136" s="52"/>
      <c r="D136" s="52"/>
      <c r="E136" s="52"/>
      <c r="F136" s="54"/>
      <c r="G136" s="52"/>
      <c r="H136" s="52"/>
      <c r="I136" s="53"/>
    </row>
    <row r="137" spans="1:9" ht="20.100000000000001" hidden="1" customHeight="1" x14ac:dyDescent="0.25">
      <c r="A137" s="8">
        <v>128</v>
      </c>
      <c r="B137" s="52"/>
      <c r="C137" s="52"/>
      <c r="D137" s="52"/>
      <c r="E137" s="52"/>
      <c r="F137" s="54"/>
      <c r="G137" s="52"/>
      <c r="H137" s="52"/>
      <c r="I137" s="53"/>
    </row>
    <row r="138" spans="1:9" ht="20.100000000000001" hidden="1" customHeight="1" x14ac:dyDescent="0.25">
      <c r="A138" s="8">
        <v>129</v>
      </c>
      <c r="B138" s="52"/>
      <c r="C138" s="52"/>
      <c r="D138" s="52"/>
      <c r="E138" s="52"/>
      <c r="F138" s="54"/>
      <c r="G138" s="52"/>
      <c r="H138" s="52"/>
      <c r="I138" s="53"/>
    </row>
    <row r="139" spans="1:9" ht="20.100000000000001" hidden="1" customHeight="1" x14ac:dyDescent="0.25">
      <c r="A139" s="8">
        <v>130</v>
      </c>
      <c r="B139" s="52"/>
      <c r="C139" s="52"/>
      <c r="D139" s="52"/>
      <c r="E139" s="52"/>
      <c r="F139" s="54"/>
      <c r="G139" s="52"/>
      <c r="H139" s="52"/>
      <c r="I139" s="53"/>
    </row>
    <row r="140" spans="1:9" ht="20.100000000000001" hidden="1" customHeight="1" x14ac:dyDescent="0.25">
      <c r="A140" s="8">
        <v>131</v>
      </c>
      <c r="B140" s="52"/>
      <c r="C140" s="52"/>
      <c r="D140" s="52"/>
      <c r="E140" s="52"/>
      <c r="F140" s="54"/>
      <c r="G140" s="52"/>
      <c r="H140" s="52"/>
      <c r="I140" s="53"/>
    </row>
    <row r="141" spans="1:9" ht="20.100000000000001" hidden="1" customHeight="1" x14ac:dyDescent="0.25">
      <c r="A141" s="8">
        <v>132</v>
      </c>
      <c r="B141" s="52"/>
      <c r="C141" s="52"/>
      <c r="D141" s="52"/>
      <c r="E141" s="52"/>
      <c r="F141" s="54"/>
      <c r="G141" s="52"/>
      <c r="H141" s="52"/>
      <c r="I141" s="53"/>
    </row>
    <row r="142" spans="1:9" ht="20.100000000000001" hidden="1" customHeight="1" x14ac:dyDescent="0.25">
      <c r="A142" s="8">
        <v>133</v>
      </c>
      <c r="B142" s="52"/>
      <c r="C142" s="52"/>
      <c r="D142" s="52"/>
      <c r="E142" s="52"/>
      <c r="F142" s="54"/>
      <c r="G142" s="52"/>
      <c r="H142" s="52"/>
      <c r="I142" s="53"/>
    </row>
    <row r="143" spans="1:9" ht="20.100000000000001" hidden="1" customHeight="1" x14ac:dyDescent="0.25">
      <c r="A143" s="8">
        <v>134</v>
      </c>
      <c r="B143" s="52"/>
      <c r="C143" s="52"/>
      <c r="D143" s="52"/>
      <c r="E143" s="52"/>
      <c r="F143" s="54"/>
      <c r="G143" s="52"/>
      <c r="H143" s="52"/>
      <c r="I143" s="53"/>
    </row>
    <row r="144" spans="1:9" ht="20.100000000000001" hidden="1" customHeight="1" x14ac:dyDescent="0.25">
      <c r="A144" s="8">
        <v>135</v>
      </c>
      <c r="B144" s="52"/>
      <c r="C144" s="52"/>
      <c r="D144" s="52"/>
      <c r="E144" s="52"/>
      <c r="F144" s="54"/>
      <c r="G144" s="52"/>
      <c r="H144" s="52"/>
      <c r="I144" s="53"/>
    </row>
    <row r="145" spans="1:9" ht="20.100000000000001" hidden="1" customHeight="1" x14ac:dyDescent="0.25">
      <c r="A145" s="8">
        <v>136</v>
      </c>
      <c r="B145" s="52"/>
      <c r="C145" s="52"/>
      <c r="D145" s="52"/>
      <c r="E145" s="52"/>
      <c r="F145" s="54"/>
      <c r="G145" s="52"/>
      <c r="H145" s="52"/>
      <c r="I145" s="53"/>
    </row>
    <row r="146" spans="1:9" ht="20.100000000000001" hidden="1" customHeight="1" x14ac:dyDescent="0.25">
      <c r="A146" s="8">
        <v>137</v>
      </c>
      <c r="B146" s="52"/>
      <c r="C146" s="52"/>
      <c r="D146" s="52"/>
      <c r="E146" s="52"/>
      <c r="F146" s="54"/>
      <c r="G146" s="52"/>
      <c r="H146" s="52"/>
      <c r="I146" s="53"/>
    </row>
    <row r="147" spans="1:9" ht="20.100000000000001" hidden="1" customHeight="1" x14ac:dyDescent="0.25">
      <c r="A147" s="8">
        <v>138</v>
      </c>
      <c r="B147" s="52"/>
      <c r="C147" s="52"/>
      <c r="D147" s="52"/>
      <c r="E147" s="52"/>
      <c r="F147" s="54"/>
      <c r="G147" s="52"/>
      <c r="H147" s="52"/>
      <c r="I147" s="53"/>
    </row>
    <row r="148" spans="1:9" ht="20.100000000000001" hidden="1" customHeight="1" x14ac:dyDescent="0.25">
      <c r="A148" s="8">
        <v>139</v>
      </c>
      <c r="B148" s="52"/>
      <c r="C148" s="52"/>
      <c r="D148" s="52"/>
      <c r="E148" s="52"/>
      <c r="F148" s="54"/>
      <c r="G148" s="52"/>
      <c r="H148" s="52"/>
      <c r="I148" s="53"/>
    </row>
    <row r="149" spans="1:9" ht="20.100000000000001" hidden="1" customHeight="1" x14ac:dyDescent="0.25">
      <c r="A149" s="8">
        <v>140</v>
      </c>
      <c r="B149" s="52"/>
      <c r="C149" s="52"/>
      <c r="D149" s="52"/>
      <c r="E149" s="52"/>
      <c r="F149" s="54"/>
      <c r="G149" s="52"/>
      <c r="H149" s="52"/>
      <c r="I149" s="53"/>
    </row>
    <row r="150" spans="1:9" ht="20.100000000000001" hidden="1" customHeight="1" x14ac:dyDescent="0.25">
      <c r="A150" s="8">
        <v>141</v>
      </c>
      <c r="B150" s="52"/>
      <c r="C150" s="52"/>
      <c r="D150" s="52"/>
      <c r="E150" s="52"/>
      <c r="F150" s="54"/>
      <c r="G150" s="52"/>
      <c r="H150" s="52"/>
      <c r="I150" s="53"/>
    </row>
    <row r="151" spans="1:9" ht="20.100000000000001" hidden="1" customHeight="1" x14ac:dyDescent="0.25">
      <c r="A151" s="8">
        <v>142</v>
      </c>
      <c r="B151" s="52"/>
      <c r="C151" s="52"/>
      <c r="D151" s="52"/>
      <c r="E151" s="52"/>
      <c r="F151" s="54"/>
      <c r="G151" s="52"/>
      <c r="H151" s="52"/>
      <c r="I151" s="53"/>
    </row>
    <row r="152" spans="1:9" ht="20.100000000000001" hidden="1" customHeight="1" x14ac:dyDescent="0.25">
      <c r="A152" s="8">
        <v>143</v>
      </c>
      <c r="B152" s="52"/>
      <c r="C152" s="52"/>
      <c r="D152" s="52"/>
      <c r="E152" s="52"/>
      <c r="F152" s="54"/>
      <c r="G152" s="52"/>
      <c r="H152" s="52"/>
      <c r="I152" s="53"/>
    </row>
    <row r="153" spans="1:9" ht="20.100000000000001" hidden="1" customHeight="1" x14ac:dyDescent="0.25">
      <c r="A153" s="8">
        <v>144</v>
      </c>
      <c r="B153" s="52"/>
      <c r="C153" s="52"/>
      <c r="D153" s="52"/>
      <c r="E153" s="52"/>
      <c r="F153" s="54"/>
      <c r="G153" s="52"/>
      <c r="H153" s="52"/>
      <c r="I153" s="53"/>
    </row>
    <row r="154" spans="1:9" ht="20.100000000000001" hidden="1" customHeight="1" x14ac:dyDescent="0.25">
      <c r="A154" s="8">
        <v>145</v>
      </c>
      <c r="B154" s="52"/>
      <c r="C154" s="52"/>
      <c r="D154" s="52"/>
      <c r="E154" s="52"/>
      <c r="F154" s="54"/>
      <c r="G154" s="52"/>
      <c r="H154" s="52"/>
      <c r="I154" s="53"/>
    </row>
    <row r="155" spans="1:9" ht="20.100000000000001" hidden="1" customHeight="1" x14ac:dyDescent="0.25">
      <c r="A155" s="8">
        <v>146</v>
      </c>
      <c r="B155" s="52"/>
      <c r="C155" s="52"/>
      <c r="D155" s="52"/>
      <c r="E155" s="52"/>
      <c r="F155" s="54"/>
      <c r="G155" s="52"/>
      <c r="H155" s="52"/>
      <c r="I155" s="53"/>
    </row>
    <row r="156" spans="1:9" ht="20.100000000000001" hidden="1" customHeight="1" x14ac:dyDescent="0.25">
      <c r="A156" s="8">
        <v>147</v>
      </c>
      <c r="B156" s="52"/>
      <c r="C156" s="52"/>
      <c r="D156" s="52"/>
      <c r="E156" s="52"/>
      <c r="F156" s="54"/>
      <c r="G156" s="52"/>
      <c r="H156" s="52"/>
      <c r="I156" s="53"/>
    </row>
    <row r="157" spans="1:9" ht="20.100000000000001" hidden="1" customHeight="1" x14ac:dyDescent="0.25">
      <c r="A157" s="8">
        <v>148</v>
      </c>
      <c r="B157" s="52"/>
      <c r="C157" s="52"/>
      <c r="D157" s="52"/>
      <c r="E157" s="52"/>
      <c r="F157" s="54"/>
      <c r="G157" s="52"/>
      <c r="H157" s="52"/>
      <c r="I157" s="53"/>
    </row>
    <row r="158" spans="1:9" ht="20.100000000000001" hidden="1" customHeight="1" x14ac:dyDescent="0.25">
      <c r="A158" s="8">
        <v>149</v>
      </c>
      <c r="B158" s="52"/>
      <c r="C158" s="52"/>
      <c r="D158" s="52"/>
      <c r="E158" s="52"/>
      <c r="F158" s="54"/>
      <c r="G158" s="52"/>
      <c r="H158" s="52"/>
      <c r="I158" s="53"/>
    </row>
    <row r="159" spans="1:9" ht="20.100000000000001" hidden="1" customHeight="1" x14ac:dyDescent="0.25">
      <c r="A159" s="8">
        <v>150</v>
      </c>
      <c r="B159" s="52"/>
      <c r="C159" s="52"/>
      <c r="D159" s="52"/>
      <c r="E159" s="52"/>
      <c r="F159" s="54"/>
      <c r="G159" s="52"/>
      <c r="H159" s="52"/>
      <c r="I159" s="53"/>
    </row>
    <row r="160" spans="1:9" ht="20.100000000000001" hidden="1" customHeight="1" x14ac:dyDescent="0.25">
      <c r="A160" s="8">
        <v>151</v>
      </c>
      <c r="B160" s="52"/>
      <c r="C160" s="52"/>
      <c r="D160" s="52"/>
      <c r="E160" s="52"/>
      <c r="F160" s="54"/>
      <c r="G160" s="52"/>
      <c r="H160" s="52"/>
      <c r="I160" s="53"/>
    </row>
    <row r="161" spans="1:9" ht="20.100000000000001" hidden="1" customHeight="1" x14ac:dyDescent="0.25">
      <c r="A161" s="8">
        <v>152</v>
      </c>
      <c r="B161" s="52"/>
      <c r="C161" s="52"/>
      <c r="D161" s="52"/>
      <c r="E161" s="52"/>
      <c r="F161" s="54"/>
      <c r="G161" s="52"/>
      <c r="H161" s="52"/>
      <c r="I161" s="53"/>
    </row>
    <row r="162" spans="1:9" ht="20.100000000000001" hidden="1" customHeight="1" x14ac:dyDescent="0.25">
      <c r="A162" s="8">
        <v>153</v>
      </c>
      <c r="B162" s="52"/>
      <c r="C162" s="52"/>
      <c r="D162" s="52"/>
      <c r="E162" s="52"/>
      <c r="F162" s="54"/>
      <c r="G162" s="52"/>
      <c r="H162" s="52"/>
      <c r="I162" s="53"/>
    </row>
    <row r="163" spans="1:9" ht="20.100000000000001" hidden="1" customHeight="1" x14ac:dyDescent="0.25">
      <c r="A163" s="8">
        <v>154</v>
      </c>
      <c r="B163" s="52"/>
      <c r="C163" s="52"/>
      <c r="D163" s="52"/>
      <c r="E163" s="52"/>
      <c r="F163" s="54"/>
      <c r="G163" s="52"/>
      <c r="H163" s="52"/>
      <c r="I163" s="53"/>
    </row>
    <row r="164" spans="1:9" ht="20.100000000000001" hidden="1" customHeight="1" x14ac:dyDescent="0.25">
      <c r="A164" s="8">
        <v>155</v>
      </c>
      <c r="B164" s="52"/>
      <c r="C164" s="52"/>
      <c r="D164" s="52"/>
      <c r="E164" s="52"/>
      <c r="F164" s="54"/>
      <c r="G164" s="52"/>
      <c r="H164" s="52"/>
      <c r="I164" s="53"/>
    </row>
    <row r="165" spans="1:9" ht="20.100000000000001" hidden="1" customHeight="1" x14ac:dyDescent="0.25">
      <c r="A165" s="8">
        <v>156</v>
      </c>
      <c r="B165" s="52"/>
      <c r="C165" s="52"/>
      <c r="D165" s="52"/>
      <c r="E165" s="52"/>
      <c r="F165" s="54"/>
      <c r="G165" s="52"/>
      <c r="H165" s="52"/>
      <c r="I165" s="53"/>
    </row>
    <row r="166" spans="1:9" ht="20.100000000000001" hidden="1" customHeight="1" x14ac:dyDescent="0.25">
      <c r="A166" s="8">
        <v>157</v>
      </c>
      <c r="B166" s="52"/>
      <c r="C166" s="52"/>
      <c r="D166" s="52"/>
      <c r="E166" s="52"/>
      <c r="F166" s="54"/>
      <c r="G166" s="52"/>
      <c r="H166" s="52"/>
      <c r="I166" s="53"/>
    </row>
    <row r="167" spans="1:9" ht="20.100000000000001" hidden="1" customHeight="1" x14ac:dyDescent="0.25">
      <c r="A167" s="8">
        <v>158</v>
      </c>
      <c r="B167" s="52"/>
      <c r="C167" s="52"/>
      <c r="D167" s="52"/>
      <c r="E167" s="52"/>
      <c r="F167" s="54"/>
      <c r="G167" s="52"/>
      <c r="H167" s="52"/>
      <c r="I167" s="53"/>
    </row>
    <row r="168" spans="1:9" ht="20.100000000000001" hidden="1" customHeight="1" x14ac:dyDescent="0.25">
      <c r="A168" s="8">
        <v>159</v>
      </c>
      <c r="B168" s="52"/>
      <c r="C168" s="52"/>
      <c r="D168" s="52"/>
      <c r="E168" s="52"/>
      <c r="F168" s="54"/>
      <c r="G168" s="52"/>
      <c r="H168" s="52"/>
      <c r="I168" s="53"/>
    </row>
    <row r="169" spans="1:9" ht="20.100000000000001" hidden="1" customHeight="1" x14ac:dyDescent="0.25">
      <c r="A169" s="8">
        <v>160</v>
      </c>
      <c r="B169" s="52"/>
      <c r="C169" s="52"/>
      <c r="D169" s="52"/>
      <c r="E169" s="52"/>
      <c r="F169" s="54"/>
      <c r="G169" s="52"/>
      <c r="H169" s="52"/>
      <c r="I169" s="53"/>
    </row>
    <row r="170" spans="1:9" ht="20.100000000000001" hidden="1" customHeight="1" x14ac:dyDescent="0.25">
      <c r="A170" s="8">
        <v>161</v>
      </c>
      <c r="B170" s="52"/>
      <c r="C170" s="52"/>
      <c r="D170" s="52"/>
      <c r="E170" s="52"/>
      <c r="F170" s="54"/>
      <c r="G170" s="52"/>
      <c r="H170" s="52"/>
      <c r="I170" s="53"/>
    </row>
    <row r="171" spans="1:9" ht="20.100000000000001" hidden="1" customHeight="1" x14ac:dyDescent="0.25">
      <c r="A171" s="8">
        <v>162</v>
      </c>
      <c r="B171" s="52"/>
      <c r="C171" s="52"/>
      <c r="D171" s="52"/>
      <c r="E171" s="52"/>
      <c r="F171" s="54"/>
      <c r="G171" s="52"/>
      <c r="H171" s="52"/>
      <c r="I171" s="53"/>
    </row>
    <row r="172" spans="1:9" ht="20.100000000000001" hidden="1" customHeight="1" x14ac:dyDescent="0.25">
      <c r="A172" s="8">
        <v>163</v>
      </c>
      <c r="B172" s="52"/>
      <c r="C172" s="52"/>
      <c r="D172" s="52"/>
      <c r="E172" s="52"/>
      <c r="F172" s="54"/>
      <c r="G172" s="52"/>
      <c r="H172" s="52"/>
      <c r="I172" s="53"/>
    </row>
    <row r="173" spans="1:9" ht="20.100000000000001" hidden="1" customHeight="1" x14ac:dyDescent="0.25">
      <c r="A173" s="8">
        <v>164</v>
      </c>
      <c r="B173" s="52"/>
      <c r="C173" s="52"/>
      <c r="D173" s="52"/>
      <c r="E173" s="52"/>
      <c r="F173" s="54"/>
      <c r="G173" s="52"/>
      <c r="H173" s="52"/>
      <c r="I173" s="53"/>
    </row>
    <row r="174" spans="1:9" ht="20.100000000000001" hidden="1" customHeight="1" x14ac:dyDescent="0.25">
      <c r="A174" s="8">
        <v>165</v>
      </c>
      <c r="B174" s="52"/>
      <c r="C174" s="52"/>
      <c r="D174" s="52"/>
      <c r="E174" s="52"/>
      <c r="F174" s="54"/>
      <c r="G174" s="52"/>
      <c r="H174" s="52"/>
      <c r="I174" s="53"/>
    </row>
    <row r="175" spans="1:9" ht="20.100000000000001" hidden="1" customHeight="1" x14ac:dyDescent="0.25">
      <c r="A175" s="8">
        <v>166</v>
      </c>
      <c r="B175" s="52"/>
      <c r="C175" s="52"/>
      <c r="D175" s="52"/>
      <c r="E175" s="52"/>
      <c r="F175" s="54"/>
      <c r="G175" s="52"/>
      <c r="H175" s="52"/>
      <c r="I175" s="53"/>
    </row>
    <row r="176" spans="1:9" ht="20.100000000000001" hidden="1" customHeight="1" x14ac:dyDescent="0.25">
      <c r="A176" s="8">
        <v>167</v>
      </c>
      <c r="B176" s="52"/>
      <c r="C176" s="52"/>
      <c r="D176" s="52"/>
      <c r="E176" s="52"/>
      <c r="F176" s="54"/>
      <c r="G176" s="52"/>
      <c r="H176" s="52"/>
      <c r="I176" s="53"/>
    </row>
    <row r="177" spans="1:9" ht="20.100000000000001" hidden="1" customHeight="1" x14ac:dyDescent="0.25">
      <c r="A177" s="8">
        <v>168</v>
      </c>
      <c r="B177" s="52"/>
      <c r="C177" s="52"/>
      <c r="D177" s="52"/>
      <c r="E177" s="52"/>
      <c r="F177" s="54"/>
      <c r="G177" s="52"/>
      <c r="H177" s="52"/>
      <c r="I177" s="53"/>
    </row>
    <row r="178" spans="1:9" ht="20.100000000000001" hidden="1" customHeight="1" x14ac:dyDescent="0.25">
      <c r="A178" s="8">
        <v>169</v>
      </c>
      <c r="B178" s="52"/>
      <c r="C178" s="52"/>
      <c r="D178" s="52"/>
      <c r="E178" s="52"/>
      <c r="F178" s="54"/>
      <c r="G178" s="52"/>
      <c r="H178" s="52"/>
      <c r="I178" s="53"/>
    </row>
    <row r="179" spans="1:9" ht="20.100000000000001" hidden="1" customHeight="1" x14ac:dyDescent="0.25">
      <c r="A179" s="8">
        <v>170</v>
      </c>
      <c r="B179" s="52"/>
      <c r="C179" s="52"/>
      <c r="D179" s="52"/>
      <c r="E179" s="52"/>
      <c r="F179" s="54"/>
      <c r="G179" s="52"/>
      <c r="H179" s="52"/>
      <c r="I179" s="53"/>
    </row>
    <row r="180" spans="1:9" ht="20.100000000000001" hidden="1" customHeight="1" x14ac:dyDescent="0.25">
      <c r="A180" s="8">
        <v>171</v>
      </c>
      <c r="B180" s="52"/>
      <c r="C180" s="52"/>
      <c r="D180" s="52"/>
      <c r="E180" s="52"/>
      <c r="F180" s="54"/>
      <c r="G180" s="52"/>
      <c r="H180" s="52"/>
      <c r="I180" s="53"/>
    </row>
    <row r="181" spans="1:9" ht="20.100000000000001" hidden="1" customHeight="1" x14ac:dyDescent="0.25">
      <c r="A181" s="8">
        <v>172</v>
      </c>
      <c r="B181" s="52"/>
      <c r="C181" s="52"/>
      <c r="D181" s="52"/>
      <c r="E181" s="52"/>
      <c r="F181" s="54"/>
      <c r="G181" s="52"/>
      <c r="H181" s="52"/>
      <c r="I181" s="53"/>
    </row>
    <row r="182" spans="1:9" ht="20.100000000000001" hidden="1" customHeight="1" x14ac:dyDescent="0.25">
      <c r="A182" s="8">
        <v>173</v>
      </c>
      <c r="B182" s="52"/>
      <c r="C182" s="52"/>
      <c r="D182" s="52"/>
      <c r="E182" s="52"/>
      <c r="F182" s="54"/>
      <c r="G182" s="52"/>
      <c r="H182" s="52"/>
      <c r="I182" s="53"/>
    </row>
    <row r="183" spans="1:9" ht="20.100000000000001" hidden="1" customHeight="1" x14ac:dyDescent="0.25">
      <c r="A183" s="8">
        <v>174</v>
      </c>
      <c r="B183" s="52"/>
      <c r="C183" s="52"/>
      <c r="D183" s="52"/>
      <c r="E183" s="52"/>
      <c r="F183" s="54"/>
      <c r="G183" s="52"/>
      <c r="H183" s="52"/>
      <c r="I183" s="53"/>
    </row>
    <row r="184" spans="1:9" ht="20.100000000000001" hidden="1" customHeight="1" x14ac:dyDescent="0.25">
      <c r="A184" s="8">
        <v>175</v>
      </c>
      <c r="B184" s="52"/>
      <c r="C184" s="52"/>
      <c r="D184" s="52"/>
      <c r="E184" s="52"/>
      <c r="F184" s="54"/>
      <c r="G184" s="52"/>
      <c r="H184" s="52"/>
      <c r="I184" s="53"/>
    </row>
    <row r="185" spans="1:9" ht="20.100000000000001" hidden="1" customHeight="1" x14ac:dyDescent="0.25">
      <c r="A185" s="8">
        <v>176</v>
      </c>
      <c r="B185" s="52"/>
      <c r="C185" s="52"/>
      <c r="D185" s="52"/>
      <c r="E185" s="52"/>
      <c r="F185" s="54"/>
      <c r="G185" s="52"/>
      <c r="H185" s="52"/>
      <c r="I185" s="53"/>
    </row>
    <row r="186" spans="1:9" ht="20.100000000000001" hidden="1" customHeight="1" x14ac:dyDescent="0.25">
      <c r="A186" s="8">
        <v>177</v>
      </c>
      <c r="B186" s="52"/>
      <c r="C186" s="52"/>
      <c r="D186" s="52"/>
      <c r="E186" s="52"/>
      <c r="F186" s="54"/>
      <c r="G186" s="52"/>
      <c r="H186" s="52"/>
      <c r="I186" s="53"/>
    </row>
    <row r="187" spans="1:9" ht="20.100000000000001" hidden="1" customHeight="1" x14ac:dyDescent="0.25">
      <c r="A187" s="8">
        <v>178</v>
      </c>
      <c r="B187" s="52"/>
      <c r="C187" s="52"/>
      <c r="D187" s="52"/>
      <c r="E187" s="52"/>
      <c r="F187" s="54"/>
      <c r="G187" s="52"/>
      <c r="H187" s="52"/>
      <c r="I187" s="53"/>
    </row>
    <row r="188" spans="1:9" ht="20.100000000000001" hidden="1" customHeight="1" x14ac:dyDescent="0.25">
      <c r="A188" s="8">
        <v>179</v>
      </c>
      <c r="B188" s="52"/>
      <c r="C188" s="52"/>
      <c r="D188" s="52"/>
      <c r="E188" s="52"/>
      <c r="F188" s="54"/>
      <c r="G188" s="52"/>
      <c r="H188" s="52"/>
      <c r="I188" s="53"/>
    </row>
    <row r="189" spans="1:9" ht="20.100000000000001" hidden="1" customHeight="1" x14ac:dyDescent="0.25">
      <c r="A189" s="8">
        <v>180</v>
      </c>
      <c r="B189" s="52"/>
      <c r="C189" s="52"/>
      <c r="D189" s="52"/>
      <c r="E189" s="52"/>
      <c r="F189" s="54"/>
      <c r="G189" s="52"/>
      <c r="H189" s="52"/>
      <c r="I189" s="53"/>
    </row>
    <row r="190" spans="1:9" ht="20.100000000000001" hidden="1" customHeight="1" x14ac:dyDescent="0.25">
      <c r="A190" s="8">
        <v>181</v>
      </c>
      <c r="B190" s="52"/>
      <c r="C190" s="52"/>
      <c r="D190" s="52"/>
      <c r="E190" s="52"/>
      <c r="F190" s="54"/>
      <c r="G190" s="52"/>
      <c r="H190" s="52"/>
      <c r="I190" s="53"/>
    </row>
    <row r="191" spans="1:9" ht="20.100000000000001" hidden="1" customHeight="1" x14ac:dyDescent="0.25">
      <c r="A191" s="8">
        <v>182</v>
      </c>
      <c r="B191" s="52"/>
      <c r="C191" s="52"/>
      <c r="D191" s="52"/>
      <c r="E191" s="52"/>
      <c r="F191" s="54"/>
      <c r="G191" s="52"/>
      <c r="H191" s="52"/>
      <c r="I191" s="53"/>
    </row>
    <row r="192" spans="1:9" ht="20.100000000000001" hidden="1" customHeight="1" x14ac:dyDescent="0.25">
      <c r="A192" s="8">
        <v>183</v>
      </c>
      <c r="B192" s="52"/>
      <c r="C192" s="52"/>
      <c r="D192" s="52"/>
      <c r="E192" s="52"/>
      <c r="F192" s="54"/>
      <c r="G192" s="52"/>
      <c r="H192" s="52"/>
      <c r="I192" s="53"/>
    </row>
    <row r="193" spans="1:9" ht="20.100000000000001" hidden="1" customHeight="1" x14ac:dyDescent="0.25">
      <c r="A193" s="8">
        <v>184</v>
      </c>
      <c r="B193" s="52"/>
      <c r="C193" s="52"/>
      <c r="D193" s="52"/>
      <c r="E193" s="52"/>
      <c r="F193" s="54"/>
      <c r="G193" s="52"/>
      <c r="H193" s="52"/>
      <c r="I193" s="53"/>
    </row>
    <row r="194" spans="1:9" ht="20.100000000000001" hidden="1" customHeight="1" x14ac:dyDescent="0.25">
      <c r="A194" s="8">
        <v>185</v>
      </c>
      <c r="B194" s="52"/>
      <c r="C194" s="52"/>
      <c r="D194" s="52"/>
      <c r="E194" s="52"/>
      <c r="F194" s="54"/>
      <c r="G194" s="52"/>
      <c r="H194" s="52"/>
      <c r="I194" s="53"/>
    </row>
    <row r="195" spans="1:9" ht="20.100000000000001" hidden="1" customHeight="1" x14ac:dyDescent="0.25">
      <c r="A195" s="8">
        <v>186</v>
      </c>
      <c r="B195" s="52"/>
      <c r="C195" s="52"/>
      <c r="D195" s="52"/>
      <c r="E195" s="52"/>
      <c r="F195" s="54"/>
      <c r="G195" s="52"/>
      <c r="H195" s="52"/>
      <c r="I195" s="53"/>
    </row>
    <row r="196" spans="1:9" ht="20.100000000000001" hidden="1" customHeight="1" x14ac:dyDescent="0.25">
      <c r="A196" s="8">
        <v>187</v>
      </c>
      <c r="B196" s="52"/>
      <c r="C196" s="52"/>
      <c r="D196" s="52"/>
      <c r="E196" s="52"/>
      <c r="F196" s="54"/>
      <c r="G196" s="52"/>
      <c r="H196" s="52"/>
      <c r="I196" s="53"/>
    </row>
    <row r="197" spans="1:9" ht="20.100000000000001" hidden="1" customHeight="1" x14ac:dyDescent="0.25">
      <c r="A197" s="8">
        <v>188</v>
      </c>
      <c r="B197" s="52"/>
      <c r="C197" s="52"/>
      <c r="D197" s="52"/>
      <c r="E197" s="52"/>
      <c r="F197" s="54"/>
      <c r="G197" s="52"/>
      <c r="H197" s="52"/>
      <c r="I197" s="53"/>
    </row>
    <row r="198" spans="1:9" ht="20.100000000000001" hidden="1" customHeight="1" x14ac:dyDescent="0.25">
      <c r="A198" s="8">
        <v>189</v>
      </c>
      <c r="B198" s="52"/>
      <c r="C198" s="52"/>
      <c r="D198" s="52"/>
      <c r="E198" s="52"/>
      <c r="F198" s="54"/>
      <c r="G198" s="52"/>
      <c r="H198" s="52"/>
      <c r="I198" s="53"/>
    </row>
    <row r="199" spans="1:9" ht="20.100000000000001" hidden="1" customHeight="1" x14ac:dyDescent="0.25">
      <c r="A199" s="8">
        <v>190</v>
      </c>
      <c r="B199" s="52"/>
      <c r="C199" s="52"/>
      <c r="D199" s="52"/>
      <c r="E199" s="52"/>
      <c r="F199" s="54"/>
      <c r="G199" s="52"/>
      <c r="H199" s="52"/>
      <c r="I199" s="53"/>
    </row>
    <row r="200" spans="1:9" ht="20.100000000000001" hidden="1" customHeight="1" x14ac:dyDescent="0.25">
      <c r="A200" s="8">
        <v>191</v>
      </c>
      <c r="B200" s="52"/>
      <c r="C200" s="52"/>
      <c r="D200" s="52"/>
      <c r="E200" s="52"/>
      <c r="F200" s="54"/>
      <c r="G200" s="52"/>
      <c r="H200" s="52"/>
      <c r="I200" s="53"/>
    </row>
    <row r="201" spans="1:9" ht="20.100000000000001" hidden="1" customHeight="1" x14ac:dyDescent="0.25">
      <c r="A201" s="8">
        <v>192</v>
      </c>
      <c r="B201" s="52"/>
      <c r="C201" s="52"/>
      <c r="D201" s="52"/>
      <c r="E201" s="52"/>
      <c r="F201" s="54"/>
      <c r="G201" s="52"/>
      <c r="H201" s="52"/>
      <c r="I201" s="53"/>
    </row>
    <row r="202" spans="1:9" ht="20.100000000000001" hidden="1" customHeight="1" x14ac:dyDescent="0.25">
      <c r="A202" s="8">
        <v>193</v>
      </c>
      <c r="B202" s="52"/>
      <c r="C202" s="52"/>
      <c r="D202" s="52"/>
      <c r="E202" s="52"/>
      <c r="F202" s="54"/>
      <c r="G202" s="52"/>
      <c r="H202" s="52"/>
      <c r="I202" s="53"/>
    </row>
    <row r="203" spans="1:9" ht="20.100000000000001" hidden="1" customHeight="1" x14ac:dyDescent="0.25">
      <c r="A203" s="8">
        <v>194</v>
      </c>
      <c r="B203" s="52"/>
      <c r="C203" s="52"/>
      <c r="D203" s="52"/>
      <c r="E203" s="52"/>
      <c r="F203" s="54"/>
      <c r="G203" s="52"/>
      <c r="H203" s="52"/>
      <c r="I203" s="53"/>
    </row>
    <row r="204" spans="1:9" ht="20.100000000000001" hidden="1" customHeight="1" x14ac:dyDescent="0.25">
      <c r="A204" s="8">
        <v>195</v>
      </c>
      <c r="B204" s="52"/>
      <c r="C204" s="52"/>
      <c r="D204" s="52"/>
      <c r="E204" s="52"/>
      <c r="F204" s="54"/>
      <c r="G204" s="52"/>
      <c r="H204" s="52"/>
      <c r="I204" s="53"/>
    </row>
    <row r="205" spans="1:9" ht="20.100000000000001" hidden="1" customHeight="1" x14ac:dyDescent="0.25">
      <c r="A205" s="8">
        <v>196</v>
      </c>
      <c r="B205" s="52"/>
      <c r="C205" s="52"/>
      <c r="D205" s="52"/>
      <c r="E205" s="52"/>
      <c r="F205" s="54"/>
      <c r="G205" s="52"/>
      <c r="H205" s="52"/>
      <c r="I205" s="53"/>
    </row>
    <row r="206" spans="1:9" ht="20.100000000000001" hidden="1" customHeight="1" x14ac:dyDescent="0.25">
      <c r="A206" s="8">
        <v>197</v>
      </c>
      <c r="B206" s="52"/>
      <c r="C206" s="52"/>
      <c r="D206" s="52"/>
      <c r="E206" s="52"/>
      <c r="F206" s="54"/>
      <c r="G206" s="52"/>
      <c r="H206" s="52"/>
      <c r="I206" s="53"/>
    </row>
    <row r="207" spans="1:9" ht="20.100000000000001" hidden="1" customHeight="1" x14ac:dyDescent="0.25">
      <c r="A207" s="8">
        <v>198</v>
      </c>
      <c r="B207" s="52"/>
      <c r="C207" s="52"/>
      <c r="D207" s="52"/>
      <c r="E207" s="52"/>
      <c r="F207" s="54"/>
      <c r="G207" s="52"/>
      <c r="H207" s="52"/>
      <c r="I207" s="53"/>
    </row>
    <row r="208" spans="1:9" ht="20.100000000000001" hidden="1" customHeight="1" x14ac:dyDescent="0.25">
      <c r="A208" s="8">
        <v>199</v>
      </c>
      <c r="B208" s="52"/>
      <c r="C208" s="52"/>
      <c r="D208" s="52"/>
      <c r="E208" s="52"/>
      <c r="F208" s="54"/>
      <c r="G208" s="52"/>
      <c r="H208" s="52"/>
      <c r="I208" s="53"/>
    </row>
    <row r="209" spans="1:9" ht="20.100000000000001" hidden="1" customHeight="1" thickBot="1" x14ac:dyDescent="0.3">
      <c r="A209" s="11">
        <v>200</v>
      </c>
      <c r="B209" s="55"/>
      <c r="C209" s="55"/>
      <c r="D209" s="55"/>
      <c r="E209" s="55"/>
      <c r="F209" s="56"/>
      <c r="G209" s="55"/>
      <c r="H209" s="55"/>
      <c r="I209" s="57"/>
    </row>
  </sheetData>
  <sheetProtection sheet="1" objects="1" scenarios="1"/>
  <protectedRanges>
    <protectedRange sqref="B7:I21 B23:I44 B46:I67 B69:I209" name="Bereich1"/>
  </protectedRanges>
  <mergeCells count="3">
    <mergeCell ref="C2:F2"/>
    <mergeCell ref="C3:F3"/>
    <mergeCell ref="C4:F4"/>
  </mergeCells>
  <dataValidations count="2">
    <dataValidation type="list" allowBlank="1" showInputMessage="1" showErrorMessage="1" sqref="D45 D68">
      <formula1>INDIRECT($B$6)</formula1>
    </dataValidation>
    <dataValidation type="list" allowBlank="1" showInputMessage="1" showErrorMessage="1" errorTitle="Eigene Eingabe nicht erlaubt" error="Die eigene Eingabe von Arbeitspakete ist nicht erlaubt. Abweichungen sind in den Erläuterungen darzustellen._x000a_" sqref="C23:C44 C69:C209 C46:C67">
      <formula1>$A$10:$A$31</formula1>
    </dataValidation>
  </dataValidations>
  <pageMargins left="0.70866141732283472" right="0.70866141732283472" top="1.1417322834645669" bottom="0.78740157480314965" header="0.31496062992125984" footer="0.31496062992125984"/>
  <pageSetup paperSize="9" fitToHeight="0" pageOrder="overThenDown" orientation="landscape" r:id="rId1"/>
  <headerFooter>
    <oddHeader>&amp;C&amp;G&amp;RAnlage A.1 Antrag</oddHeader>
    <oddFooter>&amp;CDokumentenstand: 24.11.2022</oddFooter>
  </headerFooter>
  <legacyDrawingHF r:id="rId2"/>
  <extLst>
    <ext xmlns:x14="http://schemas.microsoft.com/office/spreadsheetml/2009/9/main" uri="{CCE6A557-97BC-4b89-ADB6-D9C93CAAB3DF}">
      <x14:dataValidations xmlns:xm="http://schemas.microsoft.com/office/excel/2006/main" count="7">
        <x14:dataValidation type="list" allowBlank="1" showInputMessage="1" showErrorMessage="1" errorTitle="Eigene Eingabe nicht erlaubt" error="Die eigene Eingabe ist für dieses Feld nicht freigeschaltet. Abweichungen sind in den Erläuterungen darzustellen.">
          <x14:formula1>
            <xm:f>Tabelle5!$C$2:$C$5</xm:f>
          </x14:formula1>
          <xm:sqref>E69:E209 E46:E67</xm:sqref>
        </x14:dataValidation>
        <x14:dataValidation type="list" allowBlank="1" showErrorMessage="1" errorTitle="Eigene Eingabe nicht erlaubt." error="Die eigene Eingabe ist für dieses Feld nicht erlaubt. Abweichungen sind in den Erläuterungen darzustellen._x000a_">
          <x14:formula1>
            <xm:f>Tabelle5!$D$2:$D$4</xm:f>
          </x14:formula1>
          <xm:sqref>G7:G21 G23:G44 G46:G67 G69:G209</xm:sqref>
        </x14:dataValidation>
        <x14:dataValidation type="list" allowBlank="1" showErrorMessage="1" errorTitle="Eigene Eingabe nicht erlaubt." error="Die eigene Eingabe ist für dieses Feld nicht erlaubt. Abweichungen sind in den Erläuterungen darzustellen._x000a_">
          <x14:formula1>
            <xm:f>Tabelle5!$E$2:$E$4</xm:f>
          </x14:formula1>
          <xm:sqref>H7:H21 H23:H44 H46:H67 H69:H209</xm:sqref>
        </x14:dataValidation>
        <x14:dataValidation type="list" allowBlank="1" showInputMessage="1" showErrorMessage="1" errorTitle="Eingabe ungültig" error="Eine Eingabe ist nur mit den in der Liste befindlichen Elementen erlaubt. Abweichungen sind in den Erläuterungen darzustellen.">
          <x14:formula1>
            <xm:f>Tabelle5!$B$2:$B$5</xm:f>
          </x14:formula1>
          <xm:sqref>D7:D21 D23:D44 D46:D67 D69:D209</xm:sqref>
        </x14:dataValidation>
        <x14:dataValidation type="list" allowBlank="1" showInputMessage="1" showErrorMessage="1" errorTitle="Eigene Eingabe nicht erlaubt" error="Die eigene Eingabe von Arbeitspakete ist nicht erlaubt. Abweichungen sind in den Erläuterungen darzustellen._x000a_">
          <x14:formula1>
            <xm:f>Projektplan!$A$9:$A$30</xm:f>
          </x14:formula1>
          <xm:sqref>C7:C21</xm:sqref>
        </x14:dataValidation>
        <x14:dataValidation type="list" allowBlank="1" showInputMessage="1" showErrorMessage="1">
          <x14:formula1>
            <xm:f>INDIRECT(Finanzplan!$B$6)</xm:f>
          </x14:formula1>
          <xm:sqref>D22</xm:sqref>
        </x14:dataValidation>
        <x14:dataValidation type="list" allowBlank="1" showInputMessage="1" showErrorMessage="1" errorTitle="Eigene Eingabe nicht erlaubt" error="Die eigene Eingabe ist für dieses Feld nicht freigeschaltet. Abweichungen sind in den Erläuterungen darzustellen.">
          <x14:formula1>
            <xm:f>Tabelle5!$C$2:$C$8</xm:f>
          </x14:formula1>
          <xm:sqref>E7 E8:E44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K320"/>
  <sheetViews>
    <sheetView showGridLines="0" view="pageLayout" zoomScaleNormal="100" zoomScaleSheetLayoutView="85" workbookViewId="0">
      <selection activeCell="F9" sqref="C9:F9"/>
    </sheetView>
  </sheetViews>
  <sheetFormatPr baseColWidth="10" defaultColWidth="11.42578125" defaultRowHeight="15" x14ac:dyDescent="0.25"/>
  <cols>
    <col min="1" max="1" width="4.5703125" style="3" customWidth="1"/>
    <col min="2" max="2" width="39" style="3" customWidth="1"/>
    <col min="3" max="3" width="12.85546875" style="3" customWidth="1"/>
    <col min="4" max="4" width="25.5703125" style="3" customWidth="1"/>
    <col min="5" max="5" width="9.5703125" style="3" customWidth="1"/>
    <col min="6" max="6" width="22.140625" style="14" customWidth="1"/>
    <col min="7" max="7" width="0" style="3" hidden="1" customWidth="1"/>
    <col min="8" max="8" width="15" style="3" customWidth="1"/>
    <col min="9" max="9" width="123.42578125" style="3" customWidth="1"/>
    <col min="10" max="16384" width="11.42578125" style="3"/>
  </cols>
  <sheetData>
    <row r="1" spans="1:11" ht="27" customHeight="1" thickBot="1" x14ac:dyDescent="0.4">
      <c r="B1" s="15" t="str">
        <f>IF(Finanzplan!B6="Kostenbasis","Kostenübersicht","Ausgabenübersicht")</f>
        <v>Ausgabenübersicht</v>
      </c>
    </row>
    <row r="2" spans="1:11" customFormat="1" ht="19.5" customHeight="1" x14ac:dyDescent="0.35">
      <c r="A2" s="24"/>
      <c r="B2" s="4" t="s">
        <v>128</v>
      </c>
      <c r="C2" s="166" t="str">
        <f>IF(Finanzplan!B2="Bitte hier das Aktenzeichen eintragen","Bitte im Tabellenblatt Finanzplan das Aktenzeichen eintragen",Finanzplan!B2)</f>
        <v>Bitte im Tabellenblatt Finanzplan das Aktenzeichen eintragen</v>
      </c>
      <c r="D2" s="166"/>
      <c r="E2" s="166"/>
      <c r="F2" s="167"/>
      <c r="G2" s="29"/>
      <c r="H2" s="106"/>
      <c r="I2" s="104"/>
      <c r="J2" s="12"/>
      <c r="K2" s="12"/>
    </row>
    <row r="3" spans="1:11" customFormat="1" ht="19.5" customHeight="1" x14ac:dyDescent="0.35">
      <c r="A3" s="24"/>
      <c r="B3" s="22" t="s">
        <v>130</v>
      </c>
      <c r="C3" s="162" t="str">
        <f>IF(Finanzplan!B3="Bitte hier den Namen des Antragsteller eintragen","Bitte im Tabellenblatt Finanzplan den Namen des Antragstellers eintragen",Finanzplan!B3)</f>
        <v>Bitte hier den Namen des Antragstellers eintragen</v>
      </c>
      <c r="D3" s="162"/>
      <c r="E3" s="162"/>
      <c r="F3" s="163"/>
      <c r="G3" s="30"/>
      <c r="H3" s="106"/>
      <c r="I3" s="104"/>
      <c r="J3" s="12"/>
      <c r="K3" s="12"/>
    </row>
    <row r="4" spans="1:11" customFormat="1" ht="47.25" customHeight="1" thickBot="1" x14ac:dyDescent="0.4">
      <c r="A4" s="24"/>
      <c r="B4" s="23" t="s">
        <v>20</v>
      </c>
      <c r="C4" s="164" t="str">
        <f>IF(Finanzplan!B4="Bitte hier den Projekttitel eintragen","Bitte im Tabellenblatt Finanzplan den Projekttitel eintragen",Finanzplan!B4)</f>
        <v>Bitte im Tabellenblatt Finanzplan den Projekttitel eintragen</v>
      </c>
      <c r="D4" s="164"/>
      <c r="E4" s="164"/>
      <c r="F4" s="165"/>
      <c r="G4" s="31"/>
      <c r="H4" s="106"/>
      <c r="I4" s="104"/>
      <c r="J4" s="12"/>
      <c r="K4" s="12"/>
    </row>
    <row r="5" spans="1:11" ht="15.75" customHeight="1" x14ac:dyDescent="0.25">
      <c r="B5" s="42" t="s">
        <v>79</v>
      </c>
      <c r="C5" s="42"/>
      <c r="D5" s="42"/>
      <c r="E5" s="42"/>
      <c r="F5" s="42"/>
      <c r="I5" s="105"/>
      <c r="J5" s="105"/>
      <c r="K5" s="105"/>
    </row>
    <row r="6" spans="1:11" ht="32.25" customHeight="1" x14ac:dyDescent="0.25">
      <c r="B6" s="178" t="s">
        <v>116</v>
      </c>
      <c r="C6" s="178"/>
      <c r="D6" s="178"/>
      <c r="E6" s="178"/>
      <c r="F6" s="178"/>
      <c r="J6" s="105"/>
      <c r="K6" s="105"/>
    </row>
    <row r="7" spans="1:11" ht="20.25" customHeight="1" thickBot="1" x14ac:dyDescent="0.3">
      <c r="B7" s="177" t="s">
        <v>78</v>
      </c>
      <c r="C7" s="177"/>
      <c r="D7" s="177"/>
      <c r="E7" s="177"/>
      <c r="F7" s="177"/>
    </row>
    <row r="8" spans="1:11" ht="20.100000000000001" customHeight="1" thickBot="1" x14ac:dyDescent="0.3">
      <c r="A8" s="16" t="s">
        <v>0</v>
      </c>
      <c r="B8" s="17" t="str">
        <f>IF(Finanzplan!B6="Kostenbasis","Kostenbezeichnung","Ausgabenbezeichnung")</f>
        <v>Ausgabenbezeichnung</v>
      </c>
      <c r="C8" s="17" t="s">
        <v>3</v>
      </c>
      <c r="D8" s="17" t="str">
        <f>IF(Finanzplan!B6="Kostenbasis","Kostenart","Ausgabenart")</f>
        <v>Ausgabenart</v>
      </c>
      <c r="E8" s="17" t="s">
        <v>4</v>
      </c>
      <c r="F8" s="17" t="s">
        <v>73</v>
      </c>
      <c r="G8" s="17" t="s">
        <v>25</v>
      </c>
      <c r="H8" s="17" t="s">
        <v>41</v>
      </c>
      <c r="I8" s="18" t="s">
        <v>43</v>
      </c>
    </row>
    <row r="9" spans="1:11" ht="20.100000000000001" customHeight="1" x14ac:dyDescent="0.25">
      <c r="A9" s="19">
        <v>1</v>
      </c>
      <c r="B9" s="49"/>
      <c r="C9" s="49"/>
      <c r="D9" s="49"/>
      <c r="E9" s="49"/>
      <c r="F9" s="58"/>
      <c r="G9" s="49"/>
      <c r="H9" s="49"/>
      <c r="I9" s="59"/>
    </row>
    <row r="10" spans="1:11" ht="20.100000000000001" customHeight="1" x14ac:dyDescent="0.25">
      <c r="A10" s="8">
        <v>2</v>
      </c>
      <c r="B10" s="49"/>
      <c r="C10" s="49"/>
      <c r="D10" s="49"/>
      <c r="E10" s="49"/>
      <c r="F10" s="58"/>
      <c r="G10" s="50"/>
      <c r="H10" s="50"/>
      <c r="I10" s="60"/>
    </row>
    <row r="11" spans="1:11" ht="20.100000000000001" customHeight="1" x14ac:dyDescent="0.25">
      <c r="A11" s="8">
        <v>3</v>
      </c>
      <c r="B11" s="49"/>
      <c r="C11" s="49"/>
      <c r="D11" s="49"/>
      <c r="E11" s="49"/>
      <c r="F11" s="58"/>
      <c r="G11" s="50"/>
      <c r="H11" s="50"/>
      <c r="I11" s="60"/>
    </row>
    <row r="12" spans="1:11" ht="20.100000000000001" customHeight="1" x14ac:dyDescent="0.25">
      <c r="A12" s="8">
        <v>4</v>
      </c>
      <c r="B12" s="49"/>
      <c r="C12" s="49"/>
      <c r="D12" s="49"/>
      <c r="E12" s="50"/>
      <c r="F12" s="58"/>
      <c r="G12" s="50"/>
      <c r="H12" s="50"/>
      <c r="I12" s="60"/>
    </row>
    <row r="13" spans="1:11" ht="20.100000000000001" customHeight="1" x14ac:dyDescent="0.25">
      <c r="A13" s="8">
        <v>5</v>
      </c>
      <c r="B13" s="50"/>
      <c r="C13" s="49"/>
      <c r="D13" s="49"/>
      <c r="E13" s="50"/>
      <c r="F13" s="58"/>
      <c r="G13" s="50"/>
      <c r="H13" s="50"/>
      <c r="I13" s="60"/>
    </row>
    <row r="14" spans="1:11" ht="20.100000000000001" customHeight="1" x14ac:dyDescent="0.25">
      <c r="A14" s="8">
        <v>6</v>
      </c>
      <c r="B14" s="50"/>
      <c r="C14" s="49"/>
      <c r="D14" s="49"/>
      <c r="E14" s="50"/>
      <c r="F14" s="58"/>
      <c r="G14" s="50"/>
      <c r="H14" s="50"/>
      <c r="I14" s="60"/>
    </row>
    <row r="15" spans="1:11" ht="20.100000000000001" customHeight="1" x14ac:dyDescent="0.25">
      <c r="A15" s="8">
        <v>7</v>
      </c>
      <c r="B15" s="50"/>
      <c r="C15" s="49"/>
      <c r="D15" s="49"/>
      <c r="E15" s="50"/>
      <c r="F15" s="51"/>
      <c r="G15" s="50"/>
      <c r="H15" s="50"/>
      <c r="I15" s="60"/>
    </row>
    <row r="16" spans="1:11" ht="20.100000000000001" customHeight="1" x14ac:dyDescent="0.25">
      <c r="A16" s="8">
        <v>8</v>
      </c>
      <c r="B16" s="50"/>
      <c r="C16" s="49"/>
      <c r="D16" s="49"/>
      <c r="E16" s="50"/>
      <c r="F16" s="51"/>
      <c r="G16" s="50"/>
      <c r="H16" s="50"/>
      <c r="I16" s="60"/>
    </row>
    <row r="17" spans="1:9" ht="20.100000000000001" customHeight="1" x14ac:dyDescent="0.25">
      <c r="A17" s="8">
        <v>9</v>
      </c>
      <c r="B17" s="50"/>
      <c r="C17" s="49"/>
      <c r="D17" s="49"/>
      <c r="E17" s="50"/>
      <c r="F17" s="51"/>
      <c r="G17" s="50"/>
      <c r="H17" s="50"/>
      <c r="I17" s="60"/>
    </row>
    <row r="18" spans="1:9" ht="20.100000000000001" customHeight="1" x14ac:dyDescent="0.25">
      <c r="A18" s="8">
        <v>10</v>
      </c>
      <c r="B18" s="50"/>
      <c r="C18" s="49"/>
      <c r="D18" s="49"/>
      <c r="E18" s="50"/>
      <c r="F18" s="51"/>
      <c r="G18" s="50"/>
      <c r="H18" s="50"/>
      <c r="I18" s="60"/>
    </row>
    <row r="19" spans="1:9" ht="20.100000000000001" customHeight="1" x14ac:dyDescent="0.25">
      <c r="A19" s="8">
        <v>11</v>
      </c>
      <c r="B19" s="50"/>
      <c r="C19" s="49"/>
      <c r="D19" s="49"/>
      <c r="E19" s="50"/>
      <c r="F19" s="51"/>
      <c r="G19" s="50"/>
      <c r="H19" s="50"/>
      <c r="I19" s="60"/>
    </row>
    <row r="20" spans="1:9" ht="20.100000000000001" customHeight="1" x14ac:dyDescent="0.25">
      <c r="A20" s="8">
        <v>12</v>
      </c>
      <c r="B20" s="50"/>
      <c r="C20" s="49"/>
      <c r="D20" s="49"/>
      <c r="E20" s="50"/>
      <c r="F20" s="51"/>
      <c r="G20" s="50"/>
      <c r="H20" s="50"/>
      <c r="I20" s="60"/>
    </row>
    <row r="21" spans="1:9" s="101" customFormat="1" ht="11.25" x14ac:dyDescent="0.2">
      <c r="B21" s="101" t="str">
        <f>"Ausgabenübersicht Seite 1 zum Antrag von "&amp;$C$3</f>
        <v>Ausgabenübersicht Seite 1 zum Antrag von Bitte hier den Namen des Antragstellers eintragen</v>
      </c>
      <c r="F21" s="102"/>
      <c r="I21" s="101" t="str">
        <f>"Ausgabenübersicht Seite 2 zum Antrag von "&amp;$C$3</f>
        <v>Ausgabenübersicht Seite 2 zum Antrag von Bitte hier den Namen des Antragstellers eintragen</v>
      </c>
    </row>
    <row r="22" spans="1:9" ht="20.100000000000001" customHeight="1" x14ac:dyDescent="0.25">
      <c r="A22" s="8">
        <v>13</v>
      </c>
      <c r="B22" s="50"/>
      <c r="C22" s="49"/>
      <c r="D22" s="49"/>
      <c r="E22" s="50"/>
      <c r="F22" s="51"/>
      <c r="G22" s="50"/>
      <c r="H22" s="50"/>
      <c r="I22" s="60"/>
    </row>
    <row r="23" spans="1:9" ht="20.100000000000001" customHeight="1" x14ac:dyDescent="0.25">
      <c r="A23" s="8">
        <v>14</v>
      </c>
      <c r="B23" s="50"/>
      <c r="C23" s="50"/>
      <c r="D23" s="50"/>
      <c r="E23" s="50"/>
      <c r="F23" s="51"/>
      <c r="G23" s="50"/>
      <c r="H23" s="50"/>
      <c r="I23" s="60"/>
    </row>
    <row r="24" spans="1:9" ht="20.100000000000001" customHeight="1" x14ac:dyDescent="0.25">
      <c r="A24" s="8">
        <v>15</v>
      </c>
      <c r="B24" s="50"/>
      <c r="C24" s="49"/>
      <c r="D24" s="49"/>
      <c r="E24" s="50"/>
      <c r="F24" s="51"/>
      <c r="G24" s="50"/>
      <c r="H24" s="50"/>
      <c r="I24" s="60"/>
    </row>
    <row r="25" spans="1:9" ht="20.100000000000001" customHeight="1" x14ac:dyDescent="0.25">
      <c r="A25" s="8">
        <v>16</v>
      </c>
      <c r="B25" s="50"/>
      <c r="C25" s="49"/>
      <c r="D25" s="49"/>
      <c r="E25" s="50"/>
      <c r="F25" s="51"/>
      <c r="G25" s="50"/>
      <c r="H25" s="50"/>
      <c r="I25" s="60"/>
    </row>
    <row r="26" spans="1:9" ht="20.100000000000001" customHeight="1" x14ac:dyDescent="0.25">
      <c r="A26" s="8">
        <v>17</v>
      </c>
      <c r="B26" s="50"/>
      <c r="C26" s="49"/>
      <c r="D26" s="49"/>
      <c r="E26" s="50"/>
      <c r="F26" s="51"/>
      <c r="G26" s="50"/>
      <c r="H26" s="50"/>
      <c r="I26" s="60"/>
    </row>
    <row r="27" spans="1:9" ht="20.100000000000001" customHeight="1" x14ac:dyDescent="0.25">
      <c r="A27" s="8">
        <v>18</v>
      </c>
      <c r="B27" s="50"/>
      <c r="C27" s="49"/>
      <c r="D27" s="49"/>
      <c r="E27" s="50"/>
      <c r="F27" s="51"/>
      <c r="G27" s="50"/>
      <c r="H27" s="50"/>
      <c r="I27" s="60"/>
    </row>
    <row r="28" spans="1:9" ht="20.100000000000001" customHeight="1" x14ac:dyDescent="0.25">
      <c r="A28" s="8">
        <v>19</v>
      </c>
      <c r="B28" s="50"/>
      <c r="C28" s="49"/>
      <c r="D28" s="49"/>
      <c r="E28" s="50"/>
      <c r="F28" s="51"/>
      <c r="G28" s="50"/>
      <c r="H28" s="50"/>
      <c r="I28" s="60"/>
    </row>
    <row r="29" spans="1:9" ht="20.100000000000001" customHeight="1" x14ac:dyDescent="0.25">
      <c r="A29" s="8">
        <v>20</v>
      </c>
      <c r="B29" s="50"/>
      <c r="C29" s="49"/>
      <c r="D29" s="49"/>
      <c r="E29" s="50"/>
      <c r="F29" s="51"/>
      <c r="G29" s="50"/>
      <c r="H29" s="50"/>
      <c r="I29" s="60"/>
    </row>
    <row r="30" spans="1:9" ht="20.100000000000001" customHeight="1" x14ac:dyDescent="0.25">
      <c r="A30" s="8">
        <v>21</v>
      </c>
      <c r="B30" s="50"/>
      <c r="C30" s="49"/>
      <c r="D30" s="49"/>
      <c r="E30" s="50"/>
      <c r="F30" s="51"/>
      <c r="G30" s="50"/>
      <c r="H30" s="50"/>
      <c r="I30" s="60"/>
    </row>
    <row r="31" spans="1:9" ht="20.100000000000001" customHeight="1" x14ac:dyDescent="0.25">
      <c r="A31" s="8">
        <v>22</v>
      </c>
      <c r="B31" s="50"/>
      <c r="C31" s="49"/>
      <c r="D31" s="49"/>
      <c r="E31" s="50"/>
      <c r="F31" s="51"/>
      <c r="G31" s="50"/>
      <c r="H31" s="50"/>
      <c r="I31" s="60"/>
    </row>
    <row r="32" spans="1:9" ht="20.100000000000001" customHeight="1" x14ac:dyDescent="0.25">
      <c r="A32" s="8">
        <v>23</v>
      </c>
      <c r="B32" s="50"/>
      <c r="C32" s="49"/>
      <c r="D32" s="49"/>
      <c r="E32" s="50"/>
      <c r="F32" s="51"/>
      <c r="G32" s="50"/>
      <c r="H32" s="50"/>
      <c r="I32" s="60"/>
    </row>
    <row r="33" spans="1:9" ht="20.100000000000001" customHeight="1" x14ac:dyDescent="0.25">
      <c r="A33" s="8">
        <v>24</v>
      </c>
      <c r="B33" s="50"/>
      <c r="C33" s="49"/>
      <c r="D33" s="49"/>
      <c r="E33" s="50"/>
      <c r="F33" s="51"/>
      <c r="G33" s="50"/>
      <c r="H33" s="50"/>
      <c r="I33" s="60"/>
    </row>
    <row r="34" spans="1:9" ht="20.100000000000001" customHeight="1" x14ac:dyDescent="0.25">
      <c r="A34" s="8">
        <v>25</v>
      </c>
      <c r="B34" s="50"/>
      <c r="C34" s="49"/>
      <c r="D34" s="49"/>
      <c r="E34" s="50"/>
      <c r="F34" s="51"/>
      <c r="G34" s="50"/>
      <c r="H34" s="50"/>
      <c r="I34" s="60"/>
    </row>
    <row r="35" spans="1:9" ht="20.100000000000001" customHeight="1" x14ac:dyDescent="0.25">
      <c r="A35" s="8">
        <v>26</v>
      </c>
      <c r="B35" s="50"/>
      <c r="C35" s="49"/>
      <c r="D35" s="49"/>
      <c r="E35" s="50"/>
      <c r="F35" s="51"/>
      <c r="G35" s="50"/>
      <c r="H35" s="50"/>
      <c r="I35" s="59"/>
    </row>
    <row r="36" spans="1:9" ht="20.100000000000001" customHeight="1" x14ac:dyDescent="0.25">
      <c r="A36" s="8">
        <v>27</v>
      </c>
      <c r="B36" s="50"/>
      <c r="C36" s="49"/>
      <c r="D36" s="49"/>
      <c r="E36" s="50"/>
      <c r="F36" s="51"/>
      <c r="G36" s="50"/>
      <c r="H36" s="50"/>
      <c r="I36" s="60"/>
    </row>
    <row r="37" spans="1:9" ht="20.100000000000001" customHeight="1" x14ac:dyDescent="0.25">
      <c r="A37" s="8">
        <v>28</v>
      </c>
      <c r="B37" s="50"/>
      <c r="C37" s="49"/>
      <c r="D37" s="49"/>
      <c r="E37" s="50"/>
      <c r="F37" s="51"/>
      <c r="G37" s="50"/>
      <c r="H37" s="50"/>
      <c r="I37" s="60"/>
    </row>
    <row r="38" spans="1:9" ht="20.100000000000001" customHeight="1" x14ac:dyDescent="0.25">
      <c r="A38" s="8">
        <v>29</v>
      </c>
      <c r="B38" s="50"/>
      <c r="C38" s="49"/>
      <c r="D38" s="49"/>
      <c r="E38" s="50"/>
      <c r="F38" s="51"/>
      <c r="G38" s="50"/>
      <c r="H38" s="50"/>
      <c r="I38" s="60"/>
    </row>
    <row r="39" spans="1:9" ht="20.100000000000001" customHeight="1" x14ac:dyDescent="0.25">
      <c r="A39" s="8">
        <v>30</v>
      </c>
      <c r="B39" s="52"/>
      <c r="C39" s="61"/>
      <c r="D39" s="49"/>
      <c r="E39" s="52"/>
      <c r="F39" s="54"/>
      <c r="G39" s="52"/>
      <c r="H39" s="52"/>
      <c r="I39" s="53"/>
    </row>
    <row r="40" spans="1:9" ht="20.100000000000001" customHeight="1" x14ac:dyDescent="0.25">
      <c r="A40" s="8">
        <v>31</v>
      </c>
      <c r="B40" s="52"/>
      <c r="C40" s="61"/>
      <c r="D40" s="49"/>
      <c r="E40" s="52"/>
      <c r="F40" s="54"/>
      <c r="G40" s="52"/>
      <c r="H40" s="52"/>
      <c r="I40" s="53"/>
    </row>
    <row r="41" spans="1:9" ht="20.100000000000001" customHeight="1" x14ac:dyDescent="0.25">
      <c r="A41" s="8">
        <v>32</v>
      </c>
      <c r="B41" s="52"/>
      <c r="C41" s="61"/>
      <c r="D41" s="49"/>
      <c r="E41" s="52"/>
      <c r="F41" s="54"/>
      <c r="G41" s="52"/>
      <c r="H41" s="52"/>
      <c r="I41" s="53"/>
    </row>
    <row r="42" spans="1:9" ht="20.100000000000001" customHeight="1" x14ac:dyDescent="0.25">
      <c r="A42" s="8">
        <v>33</v>
      </c>
      <c r="B42" s="52"/>
      <c r="C42" s="61"/>
      <c r="D42" s="49"/>
      <c r="E42" s="52"/>
      <c r="F42" s="54"/>
      <c r="G42" s="52"/>
      <c r="H42" s="52"/>
      <c r="I42" s="53"/>
    </row>
    <row r="43" spans="1:9" s="101" customFormat="1" ht="11.25" x14ac:dyDescent="0.2">
      <c r="B43" s="101" t="str">
        <f>"Ausgabenübersicht Seite 3 zum Antrag von "&amp;$C$3</f>
        <v>Ausgabenübersicht Seite 3 zum Antrag von Bitte hier den Namen des Antragstellers eintragen</v>
      </c>
      <c r="F43" s="102"/>
      <c r="I43" s="101" t="str">
        <f>"Ausgabenübersicht Seite 4 zum Antrag von "&amp;$C$3</f>
        <v>Ausgabenübersicht Seite 4 zum Antrag von Bitte hier den Namen des Antragstellers eintragen</v>
      </c>
    </row>
    <row r="44" spans="1:9" ht="20.100000000000001" customHeight="1" x14ac:dyDescent="0.25">
      <c r="A44" s="8">
        <v>34</v>
      </c>
      <c r="B44" s="52"/>
      <c r="C44" s="61"/>
      <c r="D44" s="49"/>
      <c r="E44" s="52"/>
      <c r="F44" s="54"/>
      <c r="G44" s="52"/>
      <c r="H44" s="52"/>
      <c r="I44" s="53"/>
    </row>
    <row r="45" spans="1:9" ht="20.100000000000001" customHeight="1" x14ac:dyDescent="0.25">
      <c r="A45" s="8">
        <v>35</v>
      </c>
      <c r="B45" s="52"/>
      <c r="C45" s="61"/>
      <c r="D45" s="49"/>
      <c r="E45" s="52"/>
      <c r="F45" s="54"/>
      <c r="G45" s="52"/>
      <c r="H45" s="52"/>
      <c r="I45" s="53"/>
    </row>
    <row r="46" spans="1:9" ht="20.100000000000001" customHeight="1" x14ac:dyDescent="0.25">
      <c r="A46" s="8">
        <v>36</v>
      </c>
      <c r="B46" s="52"/>
      <c r="C46" s="61"/>
      <c r="D46" s="49"/>
      <c r="E46" s="52"/>
      <c r="F46" s="54"/>
      <c r="G46" s="52"/>
      <c r="H46" s="52"/>
      <c r="I46" s="53"/>
    </row>
    <row r="47" spans="1:9" ht="20.100000000000001" customHeight="1" x14ac:dyDescent="0.25">
      <c r="A47" s="8">
        <v>37</v>
      </c>
      <c r="B47" s="52"/>
      <c r="C47" s="61"/>
      <c r="D47" s="49"/>
      <c r="E47" s="52"/>
      <c r="F47" s="54"/>
      <c r="G47" s="52"/>
      <c r="H47" s="52"/>
      <c r="I47" s="53"/>
    </row>
    <row r="48" spans="1:9" ht="20.100000000000001" customHeight="1" x14ac:dyDescent="0.25">
      <c r="A48" s="8">
        <v>38</v>
      </c>
      <c r="B48" s="52"/>
      <c r="C48" s="61"/>
      <c r="D48" s="49"/>
      <c r="E48" s="52"/>
      <c r="F48" s="54"/>
      <c r="G48" s="52"/>
      <c r="H48" s="52"/>
      <c r="I48" s="53"/>
    </row>
    <row r="49" spans="1:9" ht="20.100000000000001" customHeight="1" x14ac:dyDescent="0.25">
      <c r="A49" s="8">
        <v>39</v>
      </c>
      <c r="B49" s="52"/>
      <c r="C49" s="61"/>
      <c r="D49" s="49"/>
      <c r="E49" s="52"/>
      <c r="F49" s="54"/>
      <c r="G49" s="52"/>
      <c r="H49" s="61"/>
      <c r="I49" s="53"/>
    </row>
    <row r="50" spans="1:9" ht="20.100000000000001" customHeight="1" x14ac:dyDescent="0.25">
      <c r="A50" s="8">
        <v>40</v>
      </c>
      <c r="B50" s="52"/>
      <c r="C50" s="61"/>
      <c r="D50" s="49"/>
      <c r="E50" s="52"/>
      <c r="F50" s="54"/>
      <c r="G50" s="52"/>
      <c r="H50" s="52"/>
      <c r="I50" s="53"/>
    </row>
    <row r="51" spans="1:9" ht="20.100000000000001" customHeight="1" x14ac:dyDescent="0.25">
      <c r="A51" s="8">
        <v>41</v>
      </c>
      <c r="B51" s="52"/>
      <c r="C51" s="61"/>
      <c r="D51" s="49"/>
      <c r="E51" s="52"/>
      <c r="F51" s="54"/>
      <c r="G51" s="52"/>
      <c r="H51" s="52"/>
      <c r="I51" s="53"/>
    </row>
    <row r="52" spans="1:9" ht="20.100000000000001" customHeight="1" x14ac:dyDescent="0.25">
      <c r="A52" s="8">
        <v>42</v>
      </c>
      <c r="B52" s="52"/>
      <c r="C52" s="61"/>
      <c r="D52" s="49"/>
      <c r="E52" s="52"/>
      <c r="F52" s="54"/>
      <c r="G52" s="52"/>
      <c r="H52" s="52"/>
      <c r="I52" s="53"/>
    </row>
    <row r="53" spans="1:9" ht="20.100000000000001" customHeight="1" x14ac:dyDescent="0.25">
      <c r="A53" s="8">
        <v>43</v>
      </c>
      <c r="B53" s="52"/>
      <c r="C53" s="61"/>
      <c r="D53" s="49"/>
      <c r="E53" s="52"/>
      <c r="F53" s="54"/>
      <c r="G53" s="52"/>
      <c r="H53" s="52"/>
      <c r="I53" s="53"/>
    </row>
    <row r="54" spans="1:9" ht="20.100000000000001" customHeight="1" x14ac:dyDescent="0.25">
      <c r="A54" s="8">
        <v>44</v>
      </c>
      <c r="B54" s="52"/>
      <c r="C54" s="61"/>
      <c r="D54" s="49"/>
      <c r="E54" s="52"/>
      <c r="F54" s="54"/>
      <c r="G54" s="52"/>
      <c r="H54" s="52"/>
      <c r="I54" s="53"/>
    </row>
    <row r="55" spans="1:9" ht="20.100000000000001" customHeight="1" x14ac:dyDescent="0.25">
      <c r="A55" s="8">
        <v>45</v>
      </c>
      <c r="B55" s="52"/>
      <c r="C55" s="61"/>
      <c r="D55" s="49"/>
      <c r="E55" s="52"/>
      <c r="F55" s="54"/>
      <c r="G55" s="52"/>
      <c r="H55" s="52"/>
      <c r="I55" s="53"/>
    </row>
    <row r="56" spans="1:9" ht="20.100000000000001" customHeight="1" x14ac:dyDescent="0.25">
      <c r="A56" s="8">
        <v>46</v>
      </c>
      <c r="B56" s="52"/>
      <c r="C56" s="61"/>
      <c r="D56" s="49"/>
      <c r="E56" s="52"/>
      <c r="F56" s="54"/>
      <c r="G56" s="52"/>
      <c r="H56" s="52"/>
      <c r="I56" s="53"/>
    </row>
    <row r="57" spans="1:9" ht="20.100000000000001" customHeight="1" x14ac:dyDescent="0.25">
      <c r="A57" s="8">
        <v>47</v>
      </c>
      <c r="B57" s="52"/>
      <c r="C57" s="61"/>
      <c r="D57" s="49"/>
      <c r="E57" s="52"/>
      <c r="F57" s="54"/>
      <c r="G57" s="52"/>
      <c r="H57" s="52"/>
      <c r="I57" s="53"/>
    </row>
    <row r="58" spans="1:9" ht="20.100000000000001" customHeight="1" x14ac:dyDescent="0.25">
      <c r="A58" s="8">
        <v>48</v>
      </c>
      <c r="B58" s="52"/>
      <c r="C58" s="61"/>
      <c r="D58" s="49"/>
      <c r="E58" s="52"/>
      <c r="F58" s="54"/>
      <c r="G58" s="52"/>
      <c r="H58" s="52"/>
      <c r="I58" s="53"/>
    </row>
    <row r="59" spans="1:9" ht="20.100000000000001" customHeight="1" x14ac:dyDescent="0.25">
      <c r="A59" s="8">
        <v>49</v>
      </c>
      <c r="B59" s="52"/>
      <c r="C59" s="61"/>
      <c r="D59" s="49"/>
      <c r="E59" s="52"/>
      <c r="F59" s="54"/>
      <c r="G59" s="52"/>
      <c r="H59" s="52"/>
      <c r="I59" s="53"/>
    </row>
    <row r="60" spans="1:9" ht="20.100000000000001" customHeight="1" x14ac:dyDescent="0.25">
      <c r="A60" s="8">
        <v>50</v>
      </c>
      <c r="B60" s="52"/>
      <c r="C60" s="61"/>
      <c r="D60" s="49"/>
      <c r="E60" s="52"/>
      <c r="F60" s="54"/>
      <c r="G60" s="52"/>
      <c r="H60" s="52"/>
      <c r="I60" s="53"/>
    </row>
    <row r="61" spans="1:9" ht="20.100000000000001" customHeight="1" x14ac:dyDescent="0.25">
      <c r="A61" s="8">
        <v>51</v>
      </c>
      <c r="B61" s="52"/>
      <c r="C61" s="61"/>
      <c r="D61" s="49"/>
      <c r="E61" s="52"/>
      <c r="F61" s="54"/>
      <c r="G61" s="52"/>
      <c r="H61" s="52"/>
      <c r="I61" s="53"/>
    </row>
    <row r="62" spans="1:9" ht="20.100000000000001" customHeight="1" x14ac:dyDescent="0.25">
      <c r="A62" s="8">
        <v>52</v>
      </c>
      <c r="B62" s="52"/>
      <c r="C62" s="61"/>
      <c r="D62" s="49"/>
      <c r="E62" s="52"/>
      <c r="F62" s="54"/>
      <c r="G62" s="52"/>
      <c r="H62" s="52"/>
      <c r="I62" s="53"/>
    </row>
    <row r="63" spans="1:9" ht="20.100000000000001" customHeight="1" x14ac:dyDescent="0.25">
      <c r="A63" s="8">
        <v>53</v>
      </c>
      <c r="B63" s="52"/>
      <c r="C63" s="61"/>
      <c r="D63" s="49"/>
      <c r="E63" s="52"/>
      <c r="F63" s="54"/>
      <c r="G63" s="52"/>
      <c r="H63" s="52"/>
      <c r="I63" s="53"/>
    </row>
    <row r="64" spans="1:9" ht="20.100000000000001" customHeight="1" x14ac:dyDescent="0.25">
      <c r="A64" s="8">
        <v>54</v>
      </c>
      <c r="B64" s="52"/>
      <c r="C64" s="61"/>
      <c r="D64" s="49"/>
      <c r="E64" s="52"/>
      <c r="F64" s="54"/>
      <c r="G64" s="52"/>
      <c r="H64" s="52"/>
      <c r="I64" s="53"/>
    </row>
    <row r="65" spans="1:9" s="101" customFormat="1" ht="11.25" x14ac:dyDescent="0.2">
      <c r="B65" s="101" t="str">
        <f>"Ausgabenübersicht Seite 5 zum Antrag von "&amp;$C$3</f>
        <v>Ausgabenübersicht Seite 5 zum Antrag von Bitte hier den Namen des Antragstellers eintragen</v>
      </c>
      <c r="F65" s="102"/>
      <c r="I65" s="101" t="str">
        <f>"Ausgabenübersicht Seite 6 zum Antrag von "&amp;$C$3</f>
        <v>Ausgabenübersicht Seite 6 zum Antrag von Bitte hier den Namen des Antragstellers eintragen</v>
      </c>
    </row>
    <row r="66" spans="1:9" ht="20.100000000000001" customHeight="1" x14ac:dyDescent="0.25">
      <c r="A66" s="8">
        <v>55</v>
      </c>
      <c r="B66" s="52"/>
      <c r="C66" s="61"/>
      <c r="D66" s="49"/>
      <c r="E66" s="52"/>
      <c r="F66" s="54"/>
      <c r="G66" s="52"/>
      <c r="H66" s="52"/>
      <c r="I66" s="53"/>
    </row>
    <row r="67" spans="1:9" ht="20.100000000000001" customHeight="1" x14ac:dyDescent="0.25">
      <c r="A67" s="8">
        <v>56</v>
      </c>
      <c r="B67" s="52"/>
      <c r="C67" s="61"/>
      <c r="D67" s="49"/>
      <c r="E67" s="52"/>
      <c r="F67" s="54"/>
      <c r="G67" s="52"/>
      <c r="H67" s="52"/>
      <c r="I67" s="53"/>
    </row>
    <row r="68" spans="1:9" ht="20.100000000000001" customHeight="1" x14ac:dyDescent="0.25">
      <c r="A68" s="8">
        <v>57</v>
      </c>
      <c r="B68" s="52"/>
      <c r="C68" s="61"/>
      <c r="D68" s="49"/>
      <c r="E68" s="52"/>
      <c r="F68" s="54"/>
      <c r="G68" s="52"/>
      <c r="H68" s="52"/>
      <c r="I68" s="53"/>
    </row>
    <row r="69" spans="1:9" ht="20.100000000000001" customHeight="1" x14ac:dyDescent="0.25">
      <c r="A69" s="8">
        <v>58</v>
      </c>
      <c r="B69" s="52"/>
      <c r="C69" s="61"/>
      <c r="D69" s="49"/>
      <c r="E69" s="52"/>
      <c r="F69" s="54"/>
      <c r="G69" s="52"/>
      <c r="H69" s="52"/>
      <c r="I69" s="53"/>
    </row>
    <row r="70" spans="1:9" ht="20.100000000000001" customHeight="1" x14ac:dyDescent="0.25">
      <c r="A70" s="8">
        <v>59</v>
      </c>
      <c r="B70" s="52"/>
      <c r="C70" s="61"/>
      <c r="D70" s="49"/>
      <c r="E70" s="52"/>
      <c r="F70" s="54"/>
      <c r="G70" s="52"/>
      <c r="H70" s="52"/>
      <c r="I70" s="53"/>
    </row>
    <row r="71" spans="1:9" ht="20.100000000000001" customHeight="1" x14ac:dyDescent="0.25">
      <c r="A71" s="8">
        <v>60</v>
      </c>
      <c r="B71" s="52"/>
      <c r="C71" s="61"/>
      <c r="D71" s="49"/>
      <c r="E71" s="52"/>
      <c r="F71" s="54"/>
      <c r="G71" s="52"/>
      <c r="H71" s="52"/>
      <c r="I71" s="53"/>
    </row>
    <row r="72" spans="1:9" ht="20.100000000000001" customHeight="1" x14ac:dyDescent="0.25">
      <c r="A72" s="8">
        <v>61</v>
      </c>
      <c r="B72" s="52"/>
      <c r="C72" s="61"/>
      <c r="D72" s="49"/>
      <c r="E72" s="52"/>
      <c r="F72" s="54"/>
      <c r="G72" s="52"/>
      <c r="H72" s="52"/>
      <c r="I72" s="53"/>
    </row>
    <row r="73" spans="1:9" ht="20.100000000000001" customHeight="1" x14ac:dyDescent="0.25">
      <c r="A73" s="8">
        <v>62</v>
      </c>
      <c r="B73" s="52"/>
      <c r="C73" s="61"/>
      <c r="D73" s="49"/>
      <c r="E73" s="52"/>
      <c r="F73" s="54"/>
      <c r="G73" s="52"/>
      <c r="H73" s="52"/>
      <c r="I73" s="53"/>
    </row>
    <row r="74" spans="1:9" ht="20.100000000000001" customHeight="1" x14ac:dyDescent="0.25">
      <c r="A74" s="8">
        <v>63</v>
      </c>
      <c r="B74" s="52"/>
      <c r="C74" s="61"/>
      <c r="D74" s="49"/>
      <c r="E74" s="52"/>
      <c r="F74" s="54"/>
      <c r="G74" s="52"/>
      <c r="H74" s="52"/>
      <c r="I74" s="53"/>
    </row>
    <row r="75" spans="1:9" ht="20.100000000000001" customHeight="1" x14ac:dyDescent="0.25">
      <c r="A75" s="8">
        <v>64</v>
      </c>
      <c r="B75" s="52"/>
      <c r="C75" s="61"/>
      <c r="D75" s="49"/>
      <c r="E75" s="52"/>
      <c r="F75" s="54"/>
      <c r="G75" s="52"/>
      <c r="H75" s="52"/>
      <c r="I75" s="53"/>
    </row>
    <row r="76" spans="1:9" ht="20.100000000000001" customHeight="1" x14ac:dyDescent="0.25">
      <c r="A76" s="8">
        <v>65</v>
      </c>
      <c r="B76" s="52"/>
      <c r="C76" s="61"/>
      <c r="D76" s="49"/>
      <c r="E76" s="52"/>
      <c r="F76" s="54"/>
      <c r="G76" s="52"/>
      <c r="H76" s="52"/>
      <c r="I76" s="53"/>
    </row>
    <row r="77" spans="1:9" ht="20.100000000000001" customHeight="1" x14ac:dyDescent="0.25">
      <c r="A77" s="8">
        <v>66</v>
      </c>
      <c r="B77" s="52"/>
      <c r="C77" s="61"/>
      <c r="D77" s="49"/>
      <c r="E77" s="52"/>
      <c r="F77" s="54"/>
      <c r="G77" s="52"/>
      <c r="H77" s="52"/>
      <c r="I77" s="53"/>
    </row>
    <row r="78" spans="1:9" ht="20.100000000000001" customHeight="1" x14ac:dyDescent="0.25">
      <c r="A78" s="8">
        <v>67</v>
      </c>
      <c r="B78" s="52"/>
      <c r="C78" s="61"/>
      <c r="D78" s="49"/>
      <c r="E78" s="52"/>
      <c r="F78" s="54"/>
      <c r="G78" s="52"/>
      <c r="H78" s="52"/>
      <c r="I78" s="53"/>
    </row>
    <row r="79" spans="1:9" ht="20.100000000000001" customHeight="1" x14ac:dyDescent="0.25">
      <c r="A79" s="8">
        <v>68</v>
      </c>
      <c r="B79" s="52"/>
      <c r="C79" s="61"/>
      <c r="D79" s="49"/>
      <c r="E79" s="52"/>
      <c r="F79" s="54"/>
      <c r="G79" s="52"/>
      <c r="H79" s="52"/>
      <c r="I79" s="53"/>
    </row>
    <row r="80" spans="1:9" ht="20.100000000000001" customHeight="1" x14ac:dyDescent="0.25">
      <c r="A80" s="8">
        <v>69</v>
      </c>
      <c r="B80" s="52"/>
      <c r="C80" s="61"/>
      <c r="D80" s="49"/>
      <c r="E80" s="52"/>
      <c r="F80" s="54"/>
      <c r="G80" s="52"/>
      <c r="H80" s="52"/>
      <c r="I80" s="53"/>
    </row>
    <row r="81" spans="1:9" ht="20.100000000000001" customHeight="1" x14ac:dyDescent="0.25">
      <c r="A81" s="8">
        <v>70</v>
      </c>
      <c r="B81" s="52"/>
      <c r="C81" s="61"/>
      <c r="D81" s="49"/>
      <c r="E81" s="52"/>
      <c r="F81" s="54"/>
      <c r="G81" s="52"/>
      <c r="H81" s="52"/>
      <c r="I81" s="53"/>
    </row>
    <row r="82" spans="1:9" ht="20.100000000000001" customHeight="1" x14ac:dyDescent="0.25">
      <c r="A82" s="8">
        <v>71</v>
      </c>
      <c r="B82" s="52"/>
      <c r="C82" s="61"/>
      <c r="D82" s="49"/>
      <c r="E82" s="52"/>
      <c r="F82" s="54"/>
      <c r="G82" s="52"/>
      <c r="H82" s="52"/>
      <c r="I82" s="53"/>
    </row>
    <row r="83" spans="1:9" ht="20.100000000000001" customHeight="1" x14ac:dyDescent="0.25">
      <c r="A83" s="8">
        <v>72</v>
      </c>
      <c r="B83" s="52"/>
      <c r="C83" s="61"/>
      <c r="D83" s="49"/>
      <c r="E83" s="52"/>
      <c r="F83" s="54"/>
      <c r="G83" s="52"/>
      <c r="H83" s="52"/>
      <c r="I83" s="53"/>
    </row>
    <row r="84" spans="1:9" ht="20.100000000000001" customHeight="1" x14ac:dyDescent="0.25">
      <c r="A84" s="8">
        <v>73</v>
      </c>
      <c r="B84" s="52"/>
      <c r="C84" s="61"/>
      <c r="D84" s="49"/>
      <c r="E84" s="52"/>
      <c r="F84" s="54"/>
      <c r="G84" s="52"/>
      <c r="H84" s="52"/>
      <c r="I84" s="53"/>
    </row>
    <row r="85" spans="1:9" ht="20.100000000000001" customHeight="1" x14ac:dyDescent="0.25">
      <c r="A85" s="8">
        <v>74</v>
      </c>
      <c r="B85" s="52"/>
      <c r="C85" s="61"/>
      <c r="D85" s="49"/>
      <c r="E85" s="52"/>
      <c r="F85" s="54"/>
      <c r="G85" s="52"/>
      <c r="H85" s="52"/>
      <c r="I85" s="53"/>
    </row>
    <row r="86" spans="1:9" ht="20.100000000000001" customHeight="1" x14ac:dyDescent="0.25">
      <c r="A86" s="8">
        <v>75</v>
      </c>
      <c r="B86" s="52"/>
      <c r="C86" s="61"/>
      <c r="D86" s="49"/>
      <c r="E86" s="52"/>
      <c r="F86" s="54"/>
      <c r="G86" s="52"/>
      <c r="H86" s="52"/>
      <c r="I86" s="53"/>
    </row>
    <row r="87" spans="1:9" s="101" customFormat="1" ht="11.25" x14ac:dyDescent="0.2">
      <c r="B87" s="101" t="str">
        <f>"Ausgabenübersicht Seite 7 zum Antrag von "&amp;$C$3</f>
        <v>Ausgabenübersicht Seite 7 zum Antrag von Bitte hier den Namen des Antragstellers eintragen</v>
      </c>
      <c r="F87" s="102"/>
      <c r="I87" s="101" t="str">
        <f>"Ausgabenübersicht Seite 8 zum Antrag von "&amp;$C$3</f>
        <v>Ausgabenübersicht Seite 8 zum Antrag von Bitte hier den Namen des Antragstellers eintragen</v>
      </c>
    </row>
    <row r="88" spans="1:9" ht="20.100000000000001" customHeight="1" x14ac:dyDescent="0.25">
      <c r="A88" s="8">
        <v>76</v>
      </c>
      <c r="B88" s="52"/>
      <c r="C88" s="61"/>
      <c r="D88" s="49"/>
      <c r="E88" s="52"/>
      <c r="F88" s="54"/>
      <c r="G88" s="52"/>
      <c r="H88" s="52"/>
      <c r="I88" s="53"/>
    </row>
    <row r="89" spans="1:9" ht="20.100000000000001" customHeight="1" x14ac:dyDescent="0.25">
      <c r="A89" s="8">
        <v>77</v>
      </c>
      <c r="B89" s="52"/>
      <c r="C89" s="61"/>
      <c r="D89" s="49"/>
      <c r="E89" s="52"/>
      <c r="F89" s="54"/>
      <c r="G89" s="52"/>
      <c r="H89" s="61"/>
      <c r="I89" s="53"/>
    </row>
    <row r="90" spans="1:9" ht="20.100000000000001" customHeight="1" x14ac:dyDescent="0.25">
      <c r="A90" s="8">
        <v>78</v>
      </c>
      <c r="B90" s="52"/>
      <c r="C90" s="61"/>
      <c r="D90" s="49"/>
      <c r="E90" s="52"/>
      <c r="F90" s="54"/>
      <c r="G90" s="52"/>
      <c r="H90" s="52"/>
      <c r="I90" s="53"/>
    </row>
    <row r="91" spans="1:9" ht="20.100000000000001" customHeight="1" x14ac:dyDescent="0.25">
      <c r="A91" s="8">
        <v>79</v>
      </c>
      <c r="B91" s="52"/>
      <c r="C91" s="61"/>
      <c r="D91" s="49"/>
      <c r="E91" s="52"/>
      <c r="F91" s="54"/>
      <c r="G91" s="52"/>
      <c r="H91" s="52"/>
      <c r="I91" s="53"/>
    </row>
    <row r="92" spans="1:9" ht="20.100000000000001" customHeight="1" x14ac:dyDescent="0.25">
      <c r="A92" s="8">
        <v>80</v>
      </c>
      <c r="B92" s="52"/>
      <c r="C92" s="61"/>
      <c r="D92" s="49"/>
      <c r="E92" s="52"/>
      <c r="F92" s="54"/>
      <c r="G92" s="52"/>
      <c r="H92" s="52"/>
      <c r="I92" s="53"/>
    </row>
    <row r="93" spans="1:9" ht="20.100000000000001" customHeight="1" x14ac:dyDescent="0.25">
      <c r="A93" s="8">
        <v>81</v>
      </c>
      <c r="B93" s="52"/>
      <c r="C93" s="61"/>
      <c r="D93" s="49"/>
      <c r="E93" s="52"/>
      <c r="F93" s="54"/>
      <c r="G93" s="52"/>
      <c r="H93" s="52"/>
      <c r="I93" s="53"/>
    </row>
    <row r="94" spans="1:9" ht="20.100000000000001" customHeight="1" x14ac:dyDescent="0.25">
      <c r="A94" s="8">
        <v>82</v>
      </c>
      <c r="B94" s="52"/>
      <c r="C94" s="61"/>
      <c r="D94" s="49"/>
      <c r="E94" s="52"/>
      <c r="F94" s="54"/>
      <c r="G94" s="52"/>
      <c r="H94" s="52"/>
      <c r="I94" s="53"/>
    </row>
    <row r="95" spans="1:9" ht="20.100000000000001" customHeight="1" x14ac:dyDescent="0.25">
      <c r="A95" s="8">
        <v>83</v>
      </c>
      <c r="B95" s="52"/>
      <c r="C95" s="61"/>
      <c r="D95" s="49"/>
      <c r="E95" s="52"/>
      <c r="F95" s="54"/>
      <c r="G95" s="52"/>
      <c r="H95" s="52"/>
      <c r="I95" s="53"/>
    </row>
    <row r="96" spans="1:9" ht="20.100000000000001" customHeight="1" x14ac:dyDescent="0.25">
      <c r="A96" s="8">
        <v>84</v>
      </c>
      <c r="B96" s="52"/>
      <c r="C96" s="61"/>
      <c r="D96" s="49"/>
      <c r="E96" s="52"/>
      <c r="F96" s="54"/>
      <c r="G96" s="52"/>
      <c r="H96" s="52"/>
      <c r="I96" s="53"/>
    </row>
    <row r="97" spans="1:9" ht="20.100000000000001" customHeight="1" x14ac:dyDescent="0.25">
      <c r="A97" s="8">
        <v>85</v>
      </c>
      <c r="B97" s="52"/>
      <c r="C97" s="61"/>
      <c r="D97" s="49"/>
      <c r="E97" s="52"/>
      <c r="F97" s="54"/>
      <c r="G97" s="52"/>
      <c r="H97" s="52"/>
      <c r="I97" s="53"/>
    </row>
    <row r="98" spans="1:9" ht="20.100000000000001" customHeight="1" x14ac:dyDescent="0.25">
      <c r="A98" s="8">
        <v>86</v>
      </c>
      <c r="B98" s="52"/>
      <c r="C98" s="61"/>
      <c r="D98" s="49"/>
      <c r="E98" s="52"/>
      <c r="F98" s="54"/>
      <c r="G98" s="52"/>
      <c r="H98" s="52"/>
      <c r="I98" s="53"/>
    </row>
    <row r="99" spans="1:9" ht="20.100000000000001" customHeight="1" x14ac:dyDescent="0.25">
      <c r="A99" s="8">
        <v>87</v>
      </c>
      <c r="B99" s="52"/>
      <c r="C99" s="61"/>
      <c r="D99" s="49"/>
      <c r="E99" s="52"/>
      <c r="F99" s="54"/>
      <c r="G99" s="52"/>
      <c r="H99" s="52"/>
      <c r="I99" s="53"/>
    </row>
    <row r="100" spans="1:9" ht="20.100000000000001" customHeight="1" x14ac:dyDescent="0.25">
      <c r="A100" s="8">
        <v>88</v>
      </c>
      <c r="B100" s="52"/>
      <c r="C100" s="61"/>
      <c r="D100" s="49"/>
      <c r="E100" s="52"/>
      <c r="F100" s="54"/>
      <c r="G100" s="52"/>
      <c r="H100" s="52"/>
      <c r="I100" s="53"/>
    </row>
    <row r="101" spans="1:9" ht="20.100000000000001" customHeight="1" x14ac:dyDescent="0.25">
      <c r="A101" s="8">
        <v>89</v>
      </c>
      <c r="B101" s="52"/>
      <c r="C101" s="61"/>
      <c r="D101" s="49"/>
      <c r="E101" s="52"/>
      <c r="F101" s="54"/>
      <c r="G101" s="52"/>
      <c r="H101" s="52"/>
      <c r="I101" s="53"/>
    </row>
    <row r="102" spans="1:9" ht="20.100000000000001" customHeight="1" x14ac:dyDescent="0.25">
      <c r="A102" s="8">
        <v>90</v>
      </c>
      <c r="B102" s="52"/>
      <c r="C102" s="61"/>
      <c r="D102" s="49"/>
      <c r="E102" s="52"/>
      <c r="F102" s="54"/>
      <c r="G102" s="52"/>
      <c r="H102" s="52"/>
      <c r="I102" s="53"/>
    </row>
    <row r="103" spans="1:9" ht="20.100000000000001" customHeight="1" x14ac:dyDescent="0.25">
      <c r="A103" s="8">
        <v>91</v>
      </c>
      <c r="B103" s="52"/>
      <c r="C103" s="61"/>
      <c r="D103" s="49"/>
      <c r="E103" s="52"/>
      <c r="F103" s="54"/>
      <c r="G103" s="52"/>
      <c r="H103" s="52"/>
      <c r="I103" s="53"/>
    </row>
    <row r="104" spans="1:9" ht="20.100000000000001" customHeight="1" x14ac:dyDescent="0.25">
      <c r="A104" s="8">
        <v>92</v>
      </c>
      <c r="B104" s="52"/>
      <c r="C104" s="61"/>
      <c r="D104" s="49"/>
      <c r="E104" s="52"/>
      <c r="F104" s="54"/>
      <c r="G104" s="52"/>
      <c r="H104" s="52"/>
      <c r="I104" s="53"/>
    </row>
    <row r="105" spans="1:9" ht="20.100000000000001" customHeight="1" x14ac:dyDescent="0.25">
      <c r="A105" s="8">
        <v>93</v>
      </c>
      <c r="B105" s="52"/>
      <c r="C105" s="61"/>
      <c r="D105" s="49"/>
      <c r="E105" s="52"/>
      <c r="F105" s="54"/>
      <c r="G105" s="52"/>
      <c r="H105" s="52"/>
      <c r="I105" s="53"/>
    </row>
    <row r="106" spans="1:9" ht="20.100000000000001" customHeight="1" x14ac:dyDescent="0.25">
      <c r="A106" s="8">
        <v>94</v>
      </c>
      <c r="B106" s="52"/>
      <c r="C106" s="61"/>
      <c r="D106" s="49"/>
      <c r="E106" s="52"/>
      <c r="F106" s="54"/>
      <c r="G106" s="52"/>
      <c r="H106" s="52"/>
      <c r="I106" s="53"/>
    </row>
    <row r="107" spans="1:9" ht="20.100000000000001" customHeight="1" x14ac:dyDescent="0.25">
      <c r="A107" s="8">
        <v>95</v>
      </c>
      <c r="B107" s="52"/>
      <c r="C107" s="61"/>
      <c r="D107" s="49"/>
      <c r="E107" s="52"/>
      <c r="F107" s="54"/>
      <c r="G107" s="52"/>
      <c r="H107" s="52"/>
      <c r="I107" s="53"/>
    </row>
    <row r="108" spans="1:9" ht="20.100000000000001" customHeight="1" x14ac:dyDescent="0.25">
      <c r="A108" s="8">
        <v>96</v>
      </c>
      <c r="B108" s="52"/>
      <c r="C108" s="61"/>
      <c r="D108" s="49"/>
      <c r="E108" s="52"/>
      <c r="F108" s="54"/>
      <c r="G108" s="52"/>
      <c r="H108" s="52"/>
      <c r="I108" s="53"/>
    </row>
    <row r="109" spans="1:9" s="101" customFormat="1" ht="11.25" x14ac:dyDescent="0.2">
      <c r="B109" s="101" t="str">
        <f>"Ausgabenübersicht Seite 9 zum Antrag von "&amp;$C$3</f>
        <v>Ausgabenübersicht Seite 9 zum Antrag von Bitte hier den Namen des Antragstellers eintragen</v>
      </c>
      <c r="F109" s="102"/>
      <c r="I109" s="101" t="str">
        <f>"Ausgabenübersicht Seite 10 zum Antrag von "&amp;$C$3</f>
        <v>Ausgabenübersicht Seite 10 zum Antrag von Bitte hier den Namen des Antragstellers eintragen</v>
      </c>
    </row>
    <row r="110" spans="1:9" ht="20.100000000000001" customHeight="1" x14ac:dyDescent="0.25">
      <c r="A110" s="8">
        <v>97</v>
      </c>
      <c r="B110" s="52"/>
      <c r="C110" s="61"/>
      <c r="D110" s="49"/>
      <c r="E110" s="52"/>
      <c r="F110" s="54"/>
      <c r="G110" s="52"/>
      <c r="H110" s="52"/>
      <c r="I110" s="53"/>
    </row>
    <row r="111" spans="1:9" ht="20.100000000000001" customHeight="1" x14ac:dyDescent="0.25">
      <c r="A111" s="8">
        <v>98</v>
      </c>
      <c r="B111" s="52"/>
      <c r="C111" s="61"/>
      <c r="D111" s="49"/>
      <c r="E111" s="52"/>
      <c r="F111" s="54"/>
      <c r="G111" s="52"/>
      <c r="H111" s="52"/>
      <c r="I111" s="53"/>
    </row>
    <row r="112" spans="1:9" ht="20.100000000000001" customHeight="1" x14ac:dyDescent="0.25">
      <c r="A112" s="8">
        <v>99</v>
      </c>
      <c r="B112" s="52"/>
      <c r="C112" s="61"/>
      <c r="D112" s="49"/>
      <c r="E112" s="52"/>
      <c r="F112" s="54"/>
      <c r="G112" s="52"/>
      <c r="H112" s="52"/>
      <c r="I112" s="53"/>
    </row>
    <row r="113" spans="1:9" ht="20.100000000000001" customHeight="1" x14ac:dyDescent="0.25">
      <c r="A113" s="8">
        <v>100</v>
      </c>
      <c r="B113" s="52"/>
      <c r="C113" s="61"/>
      <c r="D113" s="49"/>
      <c r="E113" s="52"/>
      <c r="F113" s="54"/>
      <c r="G113" s="52"/>
      <c r="H113" s="52"/>
      <c r="I113" s="53"/>
    </row>
    <row r="114" spans="1:9" ht="20.100000000000001" customHeight="1" x14ac:dyDescent="0.25">
      <c r="A114" s="8">
        <v>101</v>
      </c>
      <c r="B114" s="52"/>
      <c r="C114" s="61"/>
      <c r="D114" s="49"/>
      <c r="E114" s="52"/>
      <c r="F114" s="54"/>
      <c r="G114" s="52"/>
      <c r="H114" s="52"/>
      <c r="I114" s="53"/>
    </row>
    <row r="115" spans="1:9" ht="20.100000000000001" customHeight="1" x14ac:dyDescent="0.25">
      <c r="A115" s="8">
        <v>102</v>
      </c>
      <c r="B115" s="52"/>
      <c r="C115" s="61"/>
      <c r="D115" s="49"/>
      <c r="E115" s="52"/>
      <c r="F115" s="54"/>
      <c r="G115" s="52"/>
      <c r="H115" s="52"/>
      <c r="I115" s="53"/>
    </row>
    <row r="116" spans="1:9" ht="20.100000000000001" customHeight="1" x14ac:dyDescent="0.25">
      <c r="A116" s="8">
        <v>103</v>
      </c>
      <c r="B116" s="52"/>
      <c r="C116" s="61"/>
      <c r="D116" s="49"/>
      <c r="E116" s="52"/>
      <c r="F116" s="54"/>
      <c r="G116" s="52"/>
      <c r="H116" s="52"/>
      <c r="I116" s="53"/>
    </row>
    <row r="117" spans="1:9" ht="20.100000000000001" customHeight="1" x14ac:dyDescent="0.25">
      <c r="A117" s="8">
        <v>104</v>
      </c>
      <c r="B117" s="52"/>
      <c r="C117" s="61"/>
      <c r="D117" s="49"/>
      <c r="E117" s="52"/>
      <c r="F117" s="54"/>
      <c r="G117" s="52"/>
      <c r="H117" s="52"/>
      <c r="I117" s="53"/>
    </row>
    <row r="118" spans="1:9" ht="20.100000000000001" customHeight="1" x14ac:dyDescent="0.25">
      <c r="A118" s="8">
        <v>105</v>
      </c>
      <c r="B118" s="52"/>
      <c r="C118" s="61"/>
      <c r="D118" s="49"/>
      <c r="E118" s="52"/>
      <c r="F118" s="54"/>
      <c r="G118" s="52"/>
      <c r="H118" s="52"/>
      <c r="I118" s="53"/>
    </row>
    <row r="119" spans="1:9" ht="20.100000000000001" customHeight="1" x14ac:dyDescent="0.25">
      <c r="A119" s="8">
        <v>106</v>
      </c>
      <c r="B119" s="52"/>
      <c r="C119" s="61"/>
      <c r="D119" s="49"/>
      <c r="E119" s="52"/>
      <c r="F119" s="54"/>
      <c r="G119" s="52"/>
      <c r="H119" s="52"/>
      <c r="I119" s="53"/>
    </row>
    <row r="120" spans="1:9" ht="20.100000000000001" customHeight="1" x14ac:dyDescent="0.25">
      <c r="A120" s="8">
        <v>107</v>
      </c>
      <c r="B120" s="52"/>
      <c r="C120" s="61"/>
      <c r="D120" s="49"/>
      <c r="E120" s="52"/>
      <c r="F120" s="54"/>
      <c r="G120" s="52"/>
      <c r="H120" s="52"/>
      <c r="I120" s="53"/>
    </row>
    <row r="121" spans="1:9" ht="20.100000000000001" customHeight="1" x14ac:dyDescent="0.25">
      <c r="A121" s="8">
        <v>108</v>
      </c>
      <c r="B121" s="52"/>
      <c r="C121" s="61"/>
      <c r="D121" s="49"/>
      <c r="E121" s="52"/>
      <c r="F121" s="54"/>
      <c r="G121" s="52"/>
      <c r="H121" s="52"/>
      <c r="I121" s="53"/>
    </row>
    <row r="122" spans="1:9" ht="20.100000000000001" customHeight="1" x14ac:dyDescent="0.25">
      <c r="A122" s="8">
        <v>109</v>
      </c>
      <c r="B122" s="52"/>
      <c r="C122" s="61"/>
      <c r="D122" s="49"/>
      <c r="E122" s="52"/>
      <c r="F122" s="54"/>
      <c r="G122" s="52"/>
      <c r="H122" s="52"/>
      <c r="I122" s="53"/>
    </row>
    <row r="123" spans="1:9" ht="20.100000000000001" customHeight="1" x14ac:dyDescent="0.25">
      <c r="A123" s="8">
        <v>110</v>
      </c>
      <c r="B123" s="52"/>
      <c r="C123" s="61"/>
      <c r="D123" s="49"/>
      <c r="E123" s="52"/>
      <c r="F123" s="54"/>
      <c r="G123" s="52"/>
      <c r="H123" s="52"/>
      <c r="I123" s="53"/>
    </row>
    <row r="124" spans="1:9" ht="20.100000000000001" customHeight="1" x14ac:dyDescent="0.25">
      <c r="A124" s="8">
        <v>111</v>
      </c>
      <c r="B124" s="52"/>
      <c r="C124" s="61"/>
      <c r="D124" s="49"/>
      <c r="E124" s="52"/>
      <c r="F124" s="54"/>
      <c r="G124" s="52"/>
      <c r="H124" s="52"/>
      <c r="I124" s="53"/>
    </row>
    <row r="125" spans="1:9" ht="20.100000000000001" customHeight="1" x14ac:dyDescent="0.25">
      <c r="A125" s="8">
        <v>112</v>
      </c>
      <c r="B125" s="52"/>
      <c r="C125" s="61"/>
      <c r="D125" s="49"/>
      <c r="E125" s="52"/>
      <c r="F125" s="54"/>
      <c r="G125" s="52"/>
      <c r="H125" s="52"/>
      <c r="I125" s="53"/>
    </row>
    <row r="126" spans="1:9" ht="20.100000000000001" customHeight="1" x14ac:dyDescent="0.25">
      <c r="A126" s="8">
        <v>113</v>
      </c>
      <c r="B126" s="52"/>
      <c r="C126" s="61"/>
      <c r="D126" s="49"/>
      <c r="E126" s="52"/>
      <c r="F126" s="54"/>
      <c r="G126" s="52"/>
      <c r="H126" s="52"/>
      <c r="I126" s="53"/>
    </row>
    <row r="127" spans="1:9" ht="20.100000000000001" customHeight="1" x14ac:dyDescent="0.25">
      <c r="A127" s="8">
        <v>114</v>
      </c>
      <c r="B127" s="52"/>
      <c r="C127" s="61"/>
      <c r="D127" s="49"/>
      <c r="E127" s="52"/>
      <c r="F127" s="54"/>
      <c r="G127" s="52"/>
      <c r="H127" s="52"/>
      <c r="I127" s="53"/>
    </row>
    <row r="128" spans="1:9" ht="20.100000000000001" customHeight="1" x14ac:dyDescent="0.25">
      <c r="A128" s="8">
        <v>115</v>
      </c>
      <c r="B128" s="52"/>
      <c r="C128" s="61"/>
      <c r="D128" s="49"/>
      <c r="E128" s="52"/>
      <c r="F128" s="54"/>
      <c r="G128" s="52"/>
      <c r="H128" s="61"/>
      <c r="I128" s="53"/>
    </row>
    <row r="129" spans="1:9" ht="20.100000000000001" customHeight="1" x14ac:dyDescent="0.25">
      <c r="A129" s="8">
        <v>116</v>
      </c>
      <c r="B129" s="52"/>
      <c r="C129" s="61"/>
      <c r="D129" s="49"/>
      <c r="E129" s="52"/>
      <c r="F129" s="54"/>
      <c r="G129" s="52"/>
      <c r="H129" s="52"/>
      <c r="I129" s="53"/>
    </row>
    <row r="130" spans="1:9" ht="20.100000000000001" customHeight="1" x14ac:dyDescent="0.25">
      <c r="A130" s="8">
        <v>117</v>
      </c>
      <c r="B130" s="52"/>
      <c r="C130" s="61"/>
      <c r="D130" s="49"/>
      <c r="E130" s="52"/>
      <c r="F130" s="54"/>
      <c r="G130" s="52"/>
      <c r="H130" s="52"/>
      <c r="I130" s="53"/>
    </row>
    <row r="131" spans="1:9" s="101" customFormat="1" ht="11.25" x14ac:dyDescent="0.2">
      <c r="B131" s="101" t="str">
        <f>"Ausgabenübersicht Seite 11 zum Antrag von "&amp;$C$3</f>
        <v>Ausgabenübersicht Seite 11 zum Antrag von Bitte hier den Namen des Antragstellers eintragen</v>
      </c>
      <c r="F131" s="102"/>
      <c r="I131" s="101" t="str">
        <f>"Ausgabenübersicht Seite 12 zum Antrag von "&amp;$C$3</f>
        <v>Ausgabenübersicht Seite 12 zum Antrag von Bitte hier den Namen des Antragstellers eintragen</v>
      </c>
    </row>
    <row r="132" spans="1:9" ht="20.100000000000001" customHeight="1" x14ac:dyDescent="0.25">
      <c r="A132" s="8">
        <v>118</v>
      </c>
      <c r="B132" s="52"/>
      <c r="C132" s="61"/>
      <c r="D132" s="49"/>
      <c r="E132" s="52"/>
      <c r="F132" s="54"/>
      <c r="G132" s="52"/>
      <c r="H132" s="52"/>
      <c r="I132" s="53"/>
    </row>
    <row r="133" spans="1:9" ht="20.100000000000001" customHeight="1" x14ac:dyDescent="0.25">
      <c r="A133" s="8">
        <v>119</v>
      </c>
      <c r="B133" s="52"/>
      <c r="C133" s="61"/>
      <c r="D133" s="49"/>
      <c r="E133" s="52"/>
      <c r="F133" s="54"/>
      <c r="G133" s="52"/>
      <c r="H133" s="52"/>
      <c r="I133" s="53"/>
    </row>
    <row r="134" spans="1:9" ht="20.100000000000001" customHeight="1" x14ac:dyDescent="0.25">
      <c r="A134" s="8">
        <v>120</v>
      </c>
      <c r="B134" s="52"/>
      <c r="C134" s="61"/>
      <c r="D134" s="49"/>
      <c r="E134" s="52"/>
      <c r="F134" s="54"/>
      <c r="G134" s="52"/>
      <c r="H134" s="52"/>
      <c r="I134" s="53"/>
    </row>
    <row r="135" spans="1:9" ht="20.100000000000001" customHeight="1" x14ac:dyDescent="0.25">
      <c r="A135" s="8">
        <v>121</v>
      </c>
      <c r="B135" s="52"/>
      <c r="C135" s="61"/>
      <c r="D135" s="49"/>
      <c r="E135" s="52"/>
      <c r="F135" s="54"/>
      <c r="G135" s="52"/>
      <c r="H135" s="52"/>
      <c r="I135" s="53"/>
    </row>
    <row r="136" spans="1:9" ht="20.100000000000001" customHeight="1" x14ac:dyDescent="0.25">
      <c r="A136" s="8">
        <v>122</v>
      </c>
      <c r="B136" s="52"/>
      <c r="C136" s="61"/>
      <c r="D136" s="49"/>
      <c r="E136" s="52"/>
      <c r="F136" s="54"/>
      <c r="G136" s="52"/>
      <c r="H136" s="52"/>
      <c r="I136" s="53"/>
    </row>
    <row r="137" spans="1:9" ht="20.100000000000001" customHeight="1" x14ac:dyDescent="0.25">
      <c r="A137" s="8">
        <v>123</v>
      </c>
      <c r="B137" s="52"/>
      <c r="C137" s="61"/>
      <c r="D137" s="49"/>
      <c r="E137" s="52"/>
      <c r="F137" s="54"/>
      <c r="G137" s="52"/>
      <c r="H137" s="52"/>
      <c r="I137" s="53"/>
    </row>
    <row r="138" spans="1:9" ht="20.100000000000001" customHeight="1" x14ac:dyDescent="0.25">
      <c r="A138" s="8">
        <v>124</v>
      </c>
      <c r="B138" s="52"/>
      <c r="C138" s="61"/>
      <c r="D138" s="49"/>
      <c r="E138" s="52"/>
      <c r="F138" s="54"/>
      <c r="G138" s="52"/>
      <c r="H138" s="52"/>
      <c r="I138" s="53"/>
    </row>
    <row r="139" spans="1:9" ht="20.100000000000001" customHeight="1" x14ac:dyDescent="0.25">
      <c r="A139" s="8">
        <v>125</v>
      </c>
      <c r="B139" s="52"/>
      <c r="C139" s="61"/>
      <c r="D139" s="49"/>
      <c r="E139" s="52"/>
      <c r="F139" s="54"/>
      <c r="G139" s="52"/>
      <c r="H139" s="52"/>
      <c r="I139" s="53"/>
    </row>
    <row r="140" spans="1:9" ht="20.100000000000001" customHeight="1" x14ac:dyDescent="0.25">
      <c r="A140" s="8">
        <v>126</v>
      </c>
      <c r="B140" s="52"/>
      <c r="C140" s="61"/>
      <c r="D140" s="49"/>
      <c r="E140" s="52"/>
      <c r="F140" s="54"/>
      <c r="G140" s="52"/>
      <c r="H140" s="52"/>
      <c r="I140" s="53"/>
    </row>
    <row r="141" spans="1:9" ht="20.100000000000001" customHeight="1" x14ac:dyDescent="0.25">
      <c r="A141" s="8">
        <v>127</v>
      </c>
      <c r="B141" s="52"/>
      <c r="C141" s="61"/>
      <c r="D141" s="49"/>
      <c r="E141" s="52"/>
      <c r="F141" s="54"/>
      <c r="G141" s="52"/>
      <c r="H141" s="52"/>
      <c r="I141" s="53"/>
    </row>
    <row r="142" spans="1:9" ht="20.100000000000001" customHeight="1" x14ac:dyDescent="0.25">
      <c r="A142" s="8">
        <v>128</v>
      </c>
      <c r="B142" s="52"/>
      <c r="C142" s="61"/>
      <c r="D142" s="49"/>
      <c r="E142" s="52"/>
      <c r="F142" s="54"/>
      <c r="G142" s="52"/>
      <c r="H142" s="52"/>
      <c r="I142" s="53"/>
    </row>
    <row r="143" spans="1:9" ht="20.100000000000001" customHeight="1" x14ac:dyDescent="0.25">
      <c r="A143" s="8">
        <v>129</v>
      </c>
      <c r="B143" s="52"/>
      <c r="C143" s="61"/>
      <c r="D143" s="49"/>
      <c r="E143" s="52"/>
      <c r="F143" s="54"/>
      <c r="G143" s="52"/>
      <c r="H143" s="52"/>
      <c r="I143" s="53"/>
    </row>
    <row r="144" spans="1:9" ht="20.100000000000001" customHeight="1" x14ac:dyDescent="0.25">
      <c r="A144" s="8">
        <v>130</v>
      </c>
      <c r="B144" s="52"/>
      <c r="C144" s="61"/>
      <c r="D144" s="49"/>
      <c r="E144" s="52"/>
      <c r="F144" s="54"/>
      <c r="G144" s="52"/>
      <c r="H144" s="52"/>
      <c r="I144" s="53"/>
    </row>
    <row r="145" spans="1:9" ht="20.100000000000001" customHeight="1" x14ac:dyDescent="0.25">
      <c r="A145" s="8">
        <v>131</v>
      </c>
      <c r="B145" s="52"/>
      <c r="C145" s="61"/>
      <c r="D145" s="49"/>
      <c r="E145" s="52"/>
      <c r="F145" s="54"/>
      <c r="G145" s="52"/>
      <c r="H145" s="52"/>
      <c r="I145" s="53"/>
    </row>
    <row r="146" spans="1:9" ht="20.100000000000001" customHeight="1" x14ac:dyDescent="0.25">
      <c r="A146" s="8">
        <v>132</v>
      </c>
      <c r="B146" s="52"/>
      <c r="C146" s="61"/>
      <c r="D146" s="49"/>
      <c r="E146" s="52"/>
      <c r="F146" s="54"/>
      <c r="G146" s="52"/>
      <c r="H146" s="52"/>
      <c r="I146" s="53"/>
    </row>
    <row r="147" spans="1:9" ht="20.100000000000001" customHeight="1" x14ac:dyDescent="0.25">
      <c r="A147" s="8">
        <v>133</v>
      </c>
      <c r="B147" s="52"/>
      <c r="C147" s="61"/>
      <c r="D147" s="49"/>
      <c r="E147" s="52"/>
      <c r="F147" s="54"/>
      <c r="G147" s="52"/>
      <c r="H147" s="52"/>
      <c r="I147" s="53"/>
    </row>
    <row r="148" spans="1:9" ht="20.100000000000001" customHeight="1" x14ac:dyDescent="0.25">
      <c r="A148" s="8">
        <v>134</v>
      </c>
      <c r="B148" s="52"/>
      <c r="C148" s="61"/>
      <c r="D148" s="49"/>
      <c r="E148" s="52"/>
      <c r="F148" s="54"/>
      <c r="G148" s="52"/>
      <c r="H148" s="52"/>
      <c r="I148" s="53"/>
    </row>
    <row r="149" spans="1:9" ht="20.100000000000001" customHeight="1" x14ac:dyDescent="0.25">
      <c r="A149" s="8">
        <v>135</v>
      </c>
      <c r="B149" s="52"/>
      <c r="C149" s="61"/>
      <c r="D149" s="49"/>
      <c r="E149" s="52"/>
      <c r="F149" s="54"/>
      <c r="G149" s="52"/>
      <c r="H149" s="52"/>
      <c r="I149" s="53"/>
    </row>
    <row r="150" spans="1:9" ht="20.100000000000001" customHeight="1" x14ac:dyDescent="0.25">
      <c r="A150" s="8">
        <v>136</v>
      </c>
      <c r="B150" s="52"/>
      <c r="C150" s="61"/>
      <c r="D150" s="49"/>
      <c r="E150" s="52"/>
      <c r="F150" s="54"/>
      <c r="G150" s="52"/>
      <c r="H150" s="52"/>
      <c r="I150" s="53"/>
    </row>
    <row r="151" spans="1:9" ht="20.100000000000001" customHeight="1" x14ac:dyDescent="0.25">
      <c r="A151" s="8">
        <v>137</v>
      </c>
      <c r="B151" s="52"/>
      <c r="C151" s="61"/>
      <c r="D151" s="49"/>
      <c r="E151" s="52"/>
      <c r="F151" s="54"/>
      <c r="G151" s="52"/>
      <c r="H151" s="52"/>
      <c r="I151" s="53"/>
    </row>
    <row r="152" spans="1:9" ht="20.100000000000001" customHeight="1" x14ac:dyDescent="0.25">
      <c r="A152" s="8">
        <v>138</v>
      </c>
      <c r="B152" s="52"/>
      <c r="C152" s="61"/>
      <c r="D152" s="49"/>
      <c r="E152" s="52"/>
      <c r="F152" s="54"/>
      <c r="G152" s="52"/>
      <c r="H152" s="52"/>
      <c r="I152" s="53"/>
    </row>
    <row r="153" spans="1:9" s="101" customFormat="1" ht="11.25" x14ac:dyDescent="0.2">
      <c r="B153" s="101" t="str">
        <f>"Ausgabenübersicht Seite 13 zum Antrag von "&amp;$C$3</f>
        <v>Ausgabenübersicht Seite 13 zum Antrag von Bitte hier den Namen des Antragstellers eintragen</v>
      </c>
      <c r="F153" s="102"/>
      <c r="I153" s="101" t="str">
        <f>"Ausgabenübersicht Seite 14 zum Antrag von "&amp;$C$3</f>
        <v>Ausgabenübersicht Seite 14 zum Antrag von Bitte hier den Namen des Antragstellers eintragen</v>
      </c>
    </row>
    <row r="154" spans="1:9" ht="20.100000000000001" customHeight="1" x14ac:dyDescent="0.25">
      <c r="A154" s="8">
        <v>139</v>
      </c>
      <c r="B154" s="52"/>
      <c r="C154" s="61"/>
      <c r="D154" s="49"/>
      <c r="E154" s="52"/>
      <c r="F154" s="54"/>
      <c r="G154" s="52"/>
      <c r="H154" s="52"/>
      <c r="I154" s="53"/>
    </row>
    <row r="155" spans="1:9" ht="20.100000000000001" customHeight="1" x14ac:dyDescent="0.25">
      <c r="A155" s="8">
        <v>140</v>
      </c>
      <c r="B155" s="52"/>
      <c r="C155" s="61"/>
      <c r="D155" s="49"/>
      <c r="E155" s="52"/>
      <c r="F155" s="54"/>
      <c r="G155" s="52"/>
      <c r="H155" s="52"/>
      <c r="I155" s="53"/>
    </row>
    <row r="156" spans="1:9" ht="20.100000000000001" customHeight="1" x14ac:dyDescent="0.25">
      <c r="A156" s="8">
        <v>141</v>
      </c>
      <c r="B156" s="52"/>
      <c r="C156" s="61"/>
      <c r="D156" s="49"/>
      <c r="E156" s="52"/>
      <c r="F156" s="54"/>
      <c r="G156" s="52"/>
      <c r="H156" s="52"/>
      <c r="I156" s="53"/>
    </row>
    <row r="157" spans="1:9" ht="20.100000000000001" customHeight="1" x14ac:dyDescent="0.25">
      <c r="A157" s="8">
        <v>142</v>
      </c>
      <c r="B157" s="52"/>
      <c r="C157" s="61"/>
      <c r="D157" s="49"/>
      <c r="E157" s="52"/>
      <c r="F157" s="54"/>
      <c r="G157" s="52"/>
      <c r="H157" s="52"/>
      <c r="I157" s="53"/>
    </row>
    <row r="158" spans="1:9" ht="20.100000000000001" customHeight="1" x14ac:dyDescent="0.25">
      <c r="A158" s="8">
        <v>143</v>
      </c>
      <c r="B158" s="52"/>
      <c r="C158" s="61"/>
      <c r="D158" s="49"/>
      <c r="E158" s="52"/>
      <c r="F158" s="54"/>
      <c r="G158" s="52"/>
      <c r="H158" s="52"/>
      <c r="I158" s="53"/>
    </row>
    <row r="159" spans="1:9" ht="20.100000000000001" customHeight="1" x14ac:dyDescent="0.25">
      <c r="A159" s="8">
        <v>144</v>
      </c>
      <c r="B159" s="52"/>
      <c r="C159" s="61"/>
      <c r="D159" s="49"/>
      <c r="E159" s="52"/>
      <c r="F159" s="54"/>
      <c r="G159" s="52"/>
      <c r="H159" s="52"/>
      <c r="I159" s="53"/>
    </row>
    <row r="160" spans="1:9" ht="20.100000000000001" customHeight="1" x14ac:dyDescent="0.25">
      <c r="A160" s="8">
        <v>145</v>
      </c>
      <c r="B160" s="52"/>
      <c r="C160" s="61"/>
      <c r="D160" s="49"/>
      <c r="E160" s="52"/>
      <c r="F160" s="54"/>
      <c r="G160" s="52"/>
      <c r="H160" s="52"/>
      <c r="I160" s="53"/>
    </row>
    <row r="161" spans="1:9" ht="20.100000000000001" customHeight="1" x14ac:dyDescent="0.25">
      <c r="A161" s="8">
        <v>146</v>
      </c>
      <c r="B161" s="52"/>
      <c r="C161" s="61"/>
      <c r="D161" s="49"/>
      <c r="E161" s="52"/>
      <c r="F161" s="54"/>
      <c r="G161" s="52"/>
      <c r="H161" s="52"/>
      <c r="I161" s="53"/>
    </row>
    <row r="162" spans="1:9" ht="20.100000000000001" customHeight="1" x14ac:dyDescent="0.25">
      <c r="A162" s="8">
        <v>147</v>
      </c>
      <c r="B162" s="52"/>
      <c r="C162" s="61"/>
      <c r="D162" s="49"/>
      <c r="E162" s="52"/>
      <c r="F162" s="54"/>
      <c r="G162" s="52"/>
      <c r="H162" s="52"/>
      <c r="I162" s="53"/>
    </row>
    <row r="163" spans="1:9" ht="20.100000000000001" customHeight="1" x14ac:dyDescent="0.25">
      <c r="A163" s="8">
        <v>148</v>
      </c>
      <c r="B163" s="52"/>
      <c r="C163" s="61"/>
      <c r="D163" s="49"/>
      <c r="E163" s="52"/>
      <c r="F163" s="54"/>
      <c r="G163" s="52"/>
      <c r="H163" s="52"/>
      <c r="I163" s="53"/>
    </row>
    <row r="164" spans="1:9" ht="20.100000000000001" customHeight="1" x14ac:dyDescent="0.25">
      <c r="A164" s="8">
        <v>149</v>
      </c>
      <c r="B164" s="52"/>
      <c r="C164" s="61"/>
      <c r="D164" s="49"/>
      <c r="E164" s="52"/>
      <c r="F164" s="54"/>
      <c r="G164" s="52"/>
      <c r="H164" s="52"/>
      <c r="I164" s="53"/>
    </row>
    <row r="165" spans="1:9" ht="20.100000000000001" customHeight="1" x14ac:dyDescent="0.25">
      <c r="A165" s="8">
        <v>150</v>
      </c>
      <c r="B165" s="52"/>
      <c r="C165" s="61"/>
      <c r="D165" s="49"/>
      <c r="E165" s="52"/>
      <c r="F165" s="54"/>
      <c r="G165" s="52"/>
      <c r="H165" s="52"/>
      <c r="I165" s="53"/>
    </row>
    <row r="166" spans="1:9" ht="20.100000000000001" customHeight="1" x14ac:dyDescent="0.25">
      <c r="A166" s="8">
        <v>151</v>
      </c>
      <c r="B166" s="52"/>
      <c r="C166" s="61"/>
      <c r="D166" s="49"/>
      <c r="E166" s="52"/>
      <c r="F166" s="54"/>
      <c r="G166" s="52"/>
      <c r="H166" s="52"/>
      <c r="I166" s="53"/>
    </row>
    <row r="167" spans="1:9" ht="20.100000000000001" customHeight="1" x14ac:dyDescent="0.25">
      <c r="A167" s="8">
        <v>152</v>
      </c>
      <c r="B167" s="52"/>
      <c r="C167" s="61"/>
      <c r="D167" s="49"/>
      <c r="E167" s="52"/>
      <c r="F167" s="54"/>
      <c r="G167" s="52"/>
      <c r="H167" s="61"/>
      <c r="I167" s="53"/>
    </row>
    <row r="168" spans="1:9" ht="20.100000000000001" customHeight="1" x14ac:dyDescent="0.25">
      <c r="A168" s="8">
        <v>153</v>
      </c>
      <c r="B168" s="52"/>
      <c r="C168" s="61"/>
      <c r="D168" s="49"/>
      <c r="E168" s="52"/>
      <c r="F168" s="54"/>
      <c r="G168" s="52"/>
      <c r="H168" s="52"/>
      <c r="I168" s="53"/>
    </row>
    <row r="169" spans="1:9" ht="20.100000000000001" customHeight="1" x14ac:dyDescent="0.25">
      <c r="A169" s="8">
        <v>154</v>
      </c>
      <c r="B169" s="52"/>
      <c r="C169" s="61"/>
      <c r="D169" s="49"/>
      <c r="E169" s="52"/>
      <c r="F169" s="54"/>
      <c r="G169" s="52"/>
      <c r="H169" s="52"/>
      <c r="I169" s="53"/>
    </row>
    <row r="170" spans="1:9" ht="20.100000000000001" customHeight="1" x14ac:dyDescent="0.25">
      <c r="A170" s="8">
        <v>155</v>
      </c>
      <c r="B170" s="52"/>
      <c r="C170" s="61"/>
      <c r="D170" s="49"/>
      <c r="E170" s="52"/>
      <c r="F170" s="54"/>
      <c r="G170" s="52"/>
      <c r="H170" s="52"/>
      <c r="I170" s="53"/>
    </row>
    <row r="171" spans="1:9" ht="20.100000000000001" customHeight="1" x14ac:dyDescent="0.25">
      <c r="A171" s="8">
        <v>156</v>
      </c>
      <c r="B171" s="52"/>
      <c r="C171" s="61"/>
      <c r="D171" s="49"/>
      <c r="E171" s="52"/>
      <c r="F171" s="54"/>
      <c r="G171" s="52"/>
      <c r="H171" s="52"/>
      <c r="I171" s="53"/>
    </row>
    <row r="172" spans="1:9" ht="20.100000000000001" customHeight="1" x14ac:dyDescent="0.25">
      <c r="A172" s="8">
        <v>157</v>
      </c>
      <c r="B172" s="52"/>
      <c r="C172" s="61"/>
      <c r="D172" s="49"/>
      <c r="E172" s="52"/>
      <c r="F172" s="54"/>
      <c r="G172" s="52"/>
      <c r="H172" s="52"/>
      <c r="I172" s="53"/>
    </row>
    <row r="173" spans="1:9" ht="20.100000000000001" customHeight="1" x14ac:dyDescent="0.25">
      <c r="A173" s="8">
        <v>158</v>
      </c>
      <c r="B173" s="52"/>
      <c r="C173" s="61"/>
      <c r="D173" s="49"/>
      <c r="E173" s="52"/>
      <c r="F173" s="54"/>
      <c r="G173" s="52"/>
      <c r="H173" s="52"/>
      <c r="I173" s="53"/>
    </row>
    <row r="174" spans="1:9" ht="20.100000000000001" customHeight="1" x14ac:dyDescent="0.25">
      <c r="A174" s="8">
        <v>159</v>
      </c>
      <c r="B174" s="52"/>
      <c r="C174" s="61"/>
      <c r="D174" s="49"/>
      <c r="E174" s="52"/>
      <c r="F174" s="54"/>
      <c r="G174" s="52"/>
      <c r="H174" s="52"/>
      <c r="I174" s="53"/>
    </row>
    <row r="175" spans="1:9" s="101" customFormat="1" ht="11.25" x14ac:dyDescent="0.2">
      <c r="B175" s="101" t="str">
        <f>"Ausgabenübersicht Seite 15 zum Antrag von "&amp;$C$3</f>
        <v>Ausgabenübersicht Seite 15 zum Antrag von Bitte hier den Namen des Antragstellers eintragen</v>
      </c>
      <c r="F175" s="102"/>
      <c r="I175" s="101" t="str">
        <f>"Ausgabenübersicht Seite 16 zum Antrag von "&amp;$C$3</f>
        <v>Ausgabenübersicht Seite 16 zum Antrag von Bitte hier den Namen des Antragstellers eintragen</v>
      </c>
    </row>
    <row r="176" spans="1:9" ht="20.100000000000001" customHeight="1" x14ac:dyDescent="0.25">
      <c r="A176" s="8">
        <v>160</v>
      </c>
      <c r="B176" s="52"/>
      <c r="C176" s="61"/>
      <c r="D176" s="49"/>
      <c r="E176" s="52"/>
      <c r="F176" s="54"/>
      <c r="G176" s="52"/>
      <c r="H176" s="52"/>
      <c r="I176" s="53"/>
    </row>
    <row r="177" spans="1:9" ht="20.100000000000001" customHeight="1" x14ac:dyDescent="0.25">
      <c r="A177" s="8">
        <v>161</v>
      </c>
      <c r="B177" s="52"/>
      <c r="C177" s="61"/>
      <c r="D177" s="49"/>
      <c r="E177" s="52"/>
      <c r="F177" s="54"/>
      <c r="G177" s="52"/>
      <c r="H177" s="52"/>
      <c r="I177" s="53"/>
    </row>
    <row r="178" spans="1:9" ht="20.100000000000001" customHeight="1" x14ac:dyDescent="0.25">
      <c r="A178" s="8">
        <v>162</v>
      </c>
      <c r="B178" s="52"/>
      <c r="C178" s="61"/>
      <c r="D178" s="49"/>
      <c r="E178" s="52"/>
      <c r="F178" s="54"/>
      <c r="G178" s="52"/>
      <c r="H178" s="52"/>
      <c r="I178" s="53"/>
    </row>
    <row r="179" spans="1:9" ht="20.100000000000001" customHeight="1" x14ac:dyDescent="0.25">
      <c r="A179" s="8">
        <v>163</v>
      </c>
      <c r="B179" s="52"/>
      <c r="C179" s="61"/>
      <c r="D179" s="49"/>
      <c r="E179" s="52"/>
      <c r="F179" s="54"/>
      <c r="G179" s="52"/>
      <c r="H179" s="52"/>
      <c r="I179" s="53"/>
    </row>
    <row r="180" spans="1:9" ht="20.100000000000001" customHeight="1" x14ac:dyDescent="0.25">
      <c r="A180" s="8">
        <v>164</v>
      </c>
      <c r="B180" s="52"/>
      <c r="C180" s="61"/>
      <c r="D180" s="49"/>
      <c r="E180" s="52"/>
      <c r="F180" s="54"/>
      <c r="G180" s="52"/>
      <c r="H180" s="52"/>
      <c r="I180" s="53"/>
    </row>
    <row r="181" spans="1:9" ht="20.100000000000001" customHeight="1" x14ac:dyDescent="0.25">
      <c r="A181" s="8">
        <v>165</v>
      </c>
      <c r="B181" s="52"/>
      <c r="C181" s="61"/>
      <c r="D181" s="49"/>
      <c r="E181" s="52"/>
      <c r="F181" s="54"/>
      <c r="G181" s="52"/>
      <c r="H181" s="52"/>
      <c r="I181" s="53"/>
    </row>
    <row r="182" spans="1:9" ht="20.100000000000001" customHeight="1" x14ac:dyDescent="0.25">
      <c r="A182" s="8">
        <v>166</v>
      </c>
      <c r="B182" s="52"/>
      <c r="C182" s="61"/>
      <c r="D182" s="49"/>
      <c r="E182" s="52"/>
      <c r="F182" s="54"/>
      <c r="G182" s="52"/>
      <c r="H182" s="52"/>
      <c r="I182" s="53"/>
    </row>
    <row r="183" spans="1:9" ht="20.100000000000001" customHeight="1" x14ac:dyDescent="0.25">
      <c r="A183" s="8">
        <v>167</v>
      </c>
      <c r="B183" s="52"/>
      <c r="C183" s="61"/>
      <c r="D183" s="49"/>
      <c r="E183" s="52"/>
      <c r="F183" s="54"/>
      <c r="G183" s="52"/>
      <c r="H183" s="52"/>
      <c r="I183" s="53"/>
    </row>
    <row r="184" spans="1:9" ht="20.100000000000001" customHeight="1" x14ac:dyDescent="0.25">
      <c r="A184" s="8">
        <v>168</v>
      </c>
      <c r="B184" s="52"/>
      <c r="C184" s="61"/>
      <c r="D184" s="49"/>
      <c r="E184" s="52"/>
      <c r="F184" s="54"/>
      <c r="G184" s="52"/>
      <c r="H184" s="52"/>
      <c r="I184" s="53"/>
    </row>
    <row r="185" spans="1:9" ht="20.100000000000001" customHeight="1" x14ac:dyDescent="0.25">
      <c r="A185" s="8">
        <v>169</v>
      </c>
      <c r="B185" s="52"/>
      <c r="C185" s="61"/>
      <c r="D185" s="49"/>
      <c r="E185" s="52"/>
      <c r="F185" s="54"/>
      <c r="G185" s="52"/>
      <c r="H185" s="52"/>
      <c r="I185" s="53"/>
    </row>
    <row r="186" spans="1:9" ht="20.100000000000001" customHeight="1" x14ac:dyDescent="0.25">
      <c r="A186" s="8">
        <v>170</v>
      </c>
      <c r="B186" s="52"/>
      <c r="C186" s="61"/>
      <c r="D186" s="49"/>
      <c r="E186" s="52"/>
      <c r="F186" s="54"/>
      <c r="G186" s="52"/>
      <c r="H186" s="52"/>
      <c r="I186" s="53"/>
    </row>
    <row r="187" spans="1:9" ht="20.100000000000001" customHeight="1" x14ac:dyDescent="0.25">
      <c r="A187" s="8">
        <v>171</v>
      </c>
      <c r="B187" s="52"/>
      <c r="C187" s="61"/>
      <c r="D187" s="49"/>
      <c r="E187" s="52"/>
      <c r="F187" s="54"/>
      <c r="G187" s="52"/>
      <c r="H187" s="52"/>
      <c r="I187" s="53"/>
    </row>
    <row r="188" spans="1:9" ht="20.100000000000001" customHeight="1" x14ac:dyDescent="0.25">
      <c r="A188" s="8">
        <v>172</v>
      </c>
      <c r="B188" s="52"/>
      <c r="C188" s="61"/>
      <c r="D188" s="49"/>
      <c r="E188" s="52"/>
      <c r="F188" s="54"/>
      <c r="G188" s="52"/>
      <c r="H188" s="52"/>
      <c r="I188" s="53"/>
    </row>
    <row r="189" spans="1:9" ht="20.100000000000001" customHeight="1" x14ac:dyDescent="0.25">
      <c r="A189" s="8">
        <v>173</v>
      </c>
      <c r="B189" s="52"/>
      <c r="C189" s="61"/>
      <c r="D189" s="49"/>
      <c r="E189" s="52"/>
      <c r="F189" s="54"/>
      <c r="G189" s="52"/>
      <c r="H189" s="52"/>
      <c r="I189" s="53"/>
    </row>
    <row r="190" spans="1:9" ht="20.100000000000001" customHeight="1" x14ac:dyDescent="0.25">
      <c r="A190" s="8">
        <v>174</v>
      </c>
      <c r="B190" s="52"/>
      <c r="C190" s="61"/>
      <c r="D190" s="49"/>
      <c r="E190" s="52"/>
      <c r="F190" s="54"/>
      <c r="G190" s="52"/>
      <c r="H190" s="52"/>
      <c r="I190" s="53"/>
    </row>
    <row r="191" spans="1:9" ht="20.100000000000001" customHeight="1" x14ac:dyDescent="0.25">
      <c r="A191" s="8">
        <v>175</v>
      </c>
      <c r="B191" s="52"/>
      <c r="C191" s="61"/>
      <c r="D191" s="49"/>
      <c r="E191" s="52"/>
      <c r="F191" s="54"/>
      <c r="G191" s="52"/>
      <c r="H191" s="52"/>
      <c r="I191" s="53"/>
    </row>
    <row r="192" spans="1:9" ht="20.100000000000001" customHeight="1" x14ac:dyDescent="0.25">
      <c r="A192" s="8">
        <v>176</v>
      </c>
      <c r="B192" s="52"/>
      <c r="C192" s="61"/>
      <c r="D192" s="49"/>
      <c r="E192" s="52"/>
      <c r="F192" s="54"/>
      <c r="G192" s="52"/>
      <c r="H192" s="52"/>
      <c r="I192" s="53"/>
    </row>
    <row r="193" spans="1:9" ht="20.100000000000001" customHeight="1" x14ac:dyDescent="0.25">
      <c r="A193" s="8">
        <v>177</v>
      </c>
      <c r="B193" s="52"/>
      <c r="C193" s="61"/>
      <c r="D193" s="49"/>
      <c r="E193" s="52"/>
      <c r="F193" s="54"/>
      <c r="G193" s="52"/>
      <c r="H193" s="52"/>
      <c r="I193" s="53"/>
    </row>
    <row r="194" spans="1:9" ht="20.100000000000001" customHeight="1" x14ac:dyDescent="0.25">
      <c r="A194" s="8">
        <v>178</v>
      </c>
      <c r="B194" s="52"/>
      <c r="C194" s="61"/>
      <c r="D194" s="49"/>
      <c r="E194" s="52"/>
      <c r="F194" s="54"/>
      <c r="G194" s="52"/>
      <c r="H194" s="52"/>
      <c r="I194" s="53"/>
    </row>
    <row r="195" spans="1:9" ht="20.100000000000001" customHeight="1" x14ac:dyDescent="0.25">
      <c r="A195" s="8">
        <v>179</v>
      </c>
      <c r="B195" s="52"/>
      <c r="C195" s="61"/>
      <c r="D195" s="49"/>
      <c r="E195" s="52"/>
      <c r="F195" s="54"/>
      <c r="G195" s="52"/>
      <c r="H195" s="52"/>
      <c r="I195" s="53"/>
    </row>
    <row r="196" spans="1:9" ht="20.100000000000001" customHeight="1" x14ac:dyDescent="0.25">
      <c r="A196" s="8">
        <v>180</v>
      </c>
      <c r="B196" s="52"/>
      <c r="C196" s="61"/>
      <c r="D196" s="49"/>
      <c r="E196" s="52"/>
      <c r="F196" s="54"/>
      <c r="G196" s="52"/>
      <c r="H196" s="52"/>
      <c r="I196" s="53"/>
    </row>
    <row r="197" spans="1:9" s="101" customFormat="1" ht="11.25" x14ac:dyDescent="0.2">
      <c r="B197" s="101" t="str">
        <f>"Ausgabenübersicht Seite 17 zum Antrag von "&amp;$C$3</f>
        <v>Ausgabenübersicht Seite 17 zum Antrag von Bitte hier den Namen des Antragstellers eintragen</v>
      </c>
      <c r="F197" s="102"/>
      <c r="I197" s="101" t="str">
        <f>"Ausgabenübersicht Seite 18 zum Antrag von "&amp;$C$3</f>
        <v>Ausgabenübersicht Seite 18 zum Antrag von Bitte hier den Namen des Antragstellers eintragen</v>
      </c>
    </row>
    <row r="198" spans="1:9" ht="20.100000000000001" hidden="1" customHeight="1" x14ac:dyDescent="0.25">
      <c r="A198" s="8">
        <v>181</v>
      </c>
      <c r="B198" s="52"/>
      <c r="C198" s="61"/>
      <c r="D198" s="49"/>
      <c r="E198" s="52"/>
      <c r="F198" s="54"/>
      <c r="G198" s="52"/>
      <c r="H198" s="52"/>
      <c r="I198" s="53"/>
    </row>
    <row r="199" spans="1:9" ht="20.100000000000001" hidden="1" customHeight="1" x14ac:dyDescent="0.25">
      <c r="A199" s="8">
        <v>182</v>
      </c>
      <c r="B199" s="52"/>
      <c r="C199" s="61"/>
      <c r="D199" s="49"/>
      <c r="E199" s="52"/>
      <c r="F199" s="54"/>
      <c r="G199" s="52"/>
      <c r="H199" s="52"/>
      <c r="I199" s="53"/>
    </row>
    <row r="200" spans="1:9" ht="20.100000000000001" hidden="1" customHeight="1" x14ac:dyDescent="0.25">
      <c r="A200" s="8">
        <v>183</v>
      </c>
      <c r="B200" s="52"/>
      <c r="C200" s="61"/>
      <c r="D200" s="49"/>
      <c r="E200" s="52"/>
      <c r="F200" s="54"/>
      <c r="G200" s="52"/>
      <c r="H200" s="52"/>
      <c r="I200" s="53"/>
    </row>
    <row r="201" spans="1:9" ht="20.100000000000001" hidden="1" customHeight="1" x14ac:dyDescent="0.25">
      <c r="A201" s="8">
        <v>184</v>
      </c>
      <c r="B201" s="52"/>
      <c r="C201" s="61"/>
      <c r="D201" s="49"/>
      <c r="E201" s="52"/>
      <c r="F201" s="54"/>
      <c r="G201" s="52"/>
      <c r="H201" s="52"/>
      <c r="I201" s="53"/>
    </row>
    <row r="202" spans="1:9" ht="20.100000000000001" hidden="1" customHeight="1" x14ac:dyDescent="0.25">
      <c r="A202" s="8">
        <v>185</v>
      </c>
      <c r="B202" s="52"/>
      <c r="C202" s="61"/>
      <c r="D202" s="49"/>
      <c r="E202" s="52"/>
      <c r="F202" s="54"/>
      <c r="G202" s="52"/>
      <c r="H202" s="52"/>
      <c r="I202" s="53"/>
    </row>
    <row r="203" spans="1:9" ht="20.100000000000001" hidden="1" customHeight="1" x14ac:dyDescent="0.25">
      <c r="A203" s="8">
        <v>186</v>
      </c>
      <c r="B203" s="52"/>
      <c r="C203" s="61"/>
      <c r="D203" s="49"/>
      <c r="E203" s="52"/>
      <c r="F203" s="54"/>
      <c r="G203" s="52"/>
      <c r="H203" s="52"/>
      <c r="I203" s="53"/>
    </row>
    <row r="204" spans="1:9" ht="20.100000000000001" hidden="1" customHeight="1" x14ac:dyDescent="0.25">
      <c r="A204" s="8">
        <v>187</v>
      </c>
      <c r="B204" s="52"/>
      <c r="C204" s="61"/>
      <c r="D204" s="49"/>
      <c r="E204" s="52"/>
      <c r="F204" s="54"/>
      <c r="G204" s="52"/>
      <c r="H204" s="52"/>
      <c r="I204" s="53"/>
    </row>
    <row r="205" spans="1:9" ht="20.100000000000001" hidden="1" customHeight="1" x14ac:dyDescent="0.25">
      <c r="A205" s="8">
        <v>188</v>
      </c>
      <c r="B205" s="52"/>
      <c r="C205" s="61"/>
      <c r="D205" s="49"/>
      <c r="E205" s="52"/>
      <c r="F205" s="54"/>
      <c r="G205" s="52"/>
      <c r="H205" s="52"/>
      <c r="I205" s="53"/>
    </row>
    <row r="206" spans="1:9" ht="20.100000000000001" hidden="1" customHeight="1" x14ac:dyDescent="0.25">
      <c r="A206" s="8">
        <v>189</v>
      </c>
      <c r="B206" s="52"/>
      <c r="C206" s="61"/>
      <c r="D206" s="49"/>
      <c r="E206" s="52"/>
      <c r="F206" s="54"/>
      <c r="G206" s="52"/>
      <c r="H206" s="52"/>
      <c r="I206" s="53"/>
    </row>
    <row r="207" spans="1:9" ht="20.100000000000001" hidden="1" customHeight="1" x14ac:dyDescent="0.25">
      <c r="A207" s="8">
        <v>190</v>
      </c>
      <c r="B207" s="52"/>
      <c r="C207" s="61"/>
      <c r="D207" s="49"/>
      <c r="E207" s="52"/>
      <c r="F207" s="54"/>
      <c r="G207" s="52"/>
      <c r="H207" s="61"/>
      <c r="I207" s="53"/>
    </row>
    <row r="208" spans="1:9" ht="20.100000000000001" hidden="1" customHeight="1" x14ac:dyDescent="0.25">
      <c r="A208" s="8">
        <v>191</v>
      </c>
      <c r="B208" s="52"/>
      <c r="C208" s="61"/>
      <c r="D208" s="49"/>
      <c r="E208" s="52"/>
      <c r="F208" s="54"/>
      <c r="G208" s="52"/>
      <c r="H208" s="52"/>
      <c r="I208" s="53"/>
    </row>
    <row r="209" spans="1:9" ht="20.100000000000001" hidden="1" customHeight="1" x14ac:dyDescent="0.25">
      <c r="A209" s="8">
        <v>192</v>
      </c>
      <c r="B209" s="52"/>
      <c r="C209" s="61"/>
      <c r="D209" s="49"/>
      <c r="E209" s="52"/>
      <c r="F209" s="54"/>
      <c r="G209" s="52"/>
      <c r="H209" s="52"/>
      <c r="I209" s="53"/>
    </row>
    <row r="210" spans="1:9" ht="20.100000000000001" hidden="1" customHeight="1" x14ac:dyDescent="0.25">
      <c r="A210" s="8">
        <v>193</v>
      </c>
      <c r="B210" s="52"/>
      <c r="C210" s="61"/>
      <c r="D210" s="49"/>
      <c r="E210" s="52"/>
      <c r="F210" s="54"/>
      <c r="G210" s="52"/>
      <c r="H210" s="52"/>
      <c r="I210" s="53"/>
    </row>
    <row r="211" spans="1:9" ht="20.100000000000001" hidden="1" customHeight="1" x14ac:dyDescent="0.25">
      <c r="A211" s="8">
        <v>194</v>
      </c>
      <c r="B211" s="52"/>
      <c r="C211" s="61"/>
      <c r="D211" s="49"/>
      <c r="E211" s="52"/>
      <c r="F211" s="54"/>
      <c r="G211" s="52"/>
      <c r="H211" s="52"/>
      <c r="I211" s="53"/>
    </row>
    <row r="212" spans="1:9" ht="20.100000000000001" hidden="1" customHeight="1" x14ac:dyDescent="0.25">
      <c r="A212" s="8">
        <v>195</v>
      </c>
      <c r="B212" s="52"/>
      <c r="C212" s="61"/>
      <c r="D212" s="49"/>
      <c r="E212" s="52"/>
      <c r="F212" s="54"/>
      <c r="G212" s="52"/>
      <c r="H212" s="52"/>
      <c r="I212" s="53"/>
    </row>
    <row r="213" spans="1:9" ht="20.100000000000001" hidden="1" customHeight="1" x14ac:dyDescent="0.25">
      <c r="A213" s="8">
        <v>196</v>
      </c>
      <c r="B213" s="52"/>
      <c r="C213" s="61"/>
      <c r="D213" s="49"/>
      <c r="E213" s="52"/>
      <c r="F213" s="54"/>
      <c r="G213" s="52"/>
      <c r="H213" s="52"/>
      <c r="I213" s="53"/>
    </row>
    <row r="214" spans="1:9" ht="20.100000000000001" hidden="1" customHeight="1" x14ac:dyDescent="0.25">
      <c r="A214" s="8">
        <v>197</v>
      </c>
      <c r="B214" s="52"/>
      <c r="C214" s="61"/>
      <c r="D214" s="49"/>
      <c r="E214" s="52"/>
      <c r="F214" s="54"/>
      <c r="G214" s="52"/>
      <c r="H214" s="52"/>
      <c r="I214" s="53"/>
    </row>
    <row r="215" spans="1:9" ht="20.100000000000001" hidden="1" customHeight="1" x14ac:dyDescent="0.25">
      <c r="A215" s="8">
        <v>198</v>
      </c>
      <c r="B215" s="52"/>
      <c r="C215" s="61"/>
      <c r="D215" s="49"/>
      <c r="E215" s="52"/>
      <c r="F215" s="54"/>
      <c r="G215" s="52"/>
      <c r="H215" s="52"/>
      <c r="I215" s="53"/>
    </row>
    <row r="216" spans="1:9" ht="20.100000000000001" hidden="1" customHeight="1" x14ac:dyDescent="0.25">
      <c r="A216" s="8">
        <v>199</v>
      </c>
      <c r="B216" s="52"/>
      <c r="C216" s="61"/>
      <c r="D216" s="49"/>
      <c r="E216" s="52"/>
      <c r="F216" s="54"/>
      <c r="G216" s="52"/>
      <c r="H216" s="52"/>
      <c r="I216" s="53"/>
    </row>
    <row r="217" spans="1:9" ht="20.100000000000001" hidden="1" customHeight="1" x14ac:dyDescent="0.25">
      <c r="A217" s="8">
        <v>200</v>
      </c>
      <c r="B217" s="52"/>
      <c r="C217" s="61"/>
      <c r="D217" s="49"/>
      <c r="E217" s="52"/>
      <c r="F217" s="54"/>
      <c r="G217" s="52"/>
      <c r="H217" s="52"/>
      <c r="I217" s="53"/>
    </row>
    <row r="218" spans="1:9" ht="20.100000000000001" hidden="1" customHeight="1" x14ac:dyDescent="0.25">
      <c r="A218" s="8">
        <v>201</v>
      </c>
      <c r="B218" s="52"/>
      <c r="C218" s="61"/>
      <c r="D218" s="49"/>
      <c r="E218" s="52"/>
      <c r="F218" s="54"/>
      <c r="G218" s="52"/>
      <c r="H218" s="52"/>
      <c r="I218" s="53"/>
    </row>
    <row r="219" spans="1:9" ht="20.100000000000001" hidden="1" customHeight="1" x14ac:dyDescent="0.25">
      <c r="A219" s="8">
        <v>202</v>
      </c>
      <c r="B219" s="52"/>
      <c r="C219" s="61"/>
      <c r="D219" s="49"/>
      <c r="E219" s="52"/>
      <c r="F219" s="54"/>
      <c r="G219" s="52"/>
      <c r="H219" s="52"/>
      <c r="I219" s="53"/>
    </row>
    <row r="220" spans="1:9" ht="20.100000000000001" hidden="1" customHeight="1" x14ac:dyDescent="0.25">
      <c r="A220" s="8">
        <v>203</v>
      </c>
      <c r="B220" s="52"/>
      <c r="C220" s="61"/>
      <c r="D220" s="49"/>
      <c r="E220" s="52"/>
      <c r="F220" s="54"/>
      <c r="G220" s="52"/>
      <c r="H220" s="52"/>
      <c r="I220" s="53"/>
    </row>
    <row r="221" spans="1:9" ht="20.100000000000001" hidden="1" customHeight="1" x14ac:dyDescent="0.25">
      <c r="A221" s="8">
        <v>204</v>
      </c>
      <c r="B221" s="52"/>
      <c r="C221" s="61"/>
      <c r="D221" s="49"/>
      <c r="E221" s="52"/>
      <c r="F221" s="54"/>
      <c r="G221" s="52"/>
      <c r="H221" s="52"/>
      <c r="I221" s="53"/>
    </row>
    <row r="222" spans="1:9" ht="20.100000000000001" hidden="1" customHeight="1" x14ac:dyDescent="0.25">
      <c r="A222" s="8">
        <v>205</v>
      </c>
      <c r="B222" s="52"/>
      <c r="C222" s="61"/>
      <c r="D222" s="49"/>
      <c r="E222" s="52"/>
      <c r="F222" s="54"/>
      <c r="G222" s="52"/>
      <c r="H222" s="52"/>
      <c r="I222" s="53"/>
    </row>
    <row r="223" spans="1:9" ht="20.100000000000001" hidden="1" customHeight="1" x14ac:dyDescent="0.25">
      <c r="A223" s="8">
        <v>206</v>
      </c>
      <c r="B223" s="52"/>
      <c r="C223" s="61"/>
      <c r="D223" s="49"/>
      <c r="E223" s="52"/>
      <c r="F223" s="54"/>
      <c r="G223" s="52"/>
      <c r="H223" s="52"/>
      <c r="I223" s="53"/>
    </row>
    <row r="224" spans="1:9" ht="20.100000000000001" hidden="1" customHeight="1" x14ac:dyDescent="0.25">
      <c r="A224" s="8">
        <v>207</v>
      </c>
      <c r="B224" s="52"/>
      <c r="C224" s="61"/>
      <c r="D224" s="49"/>
      <c r="E224" s="52"/>
      <c r="F224" s="54"/>
      <c r="G224" s="52"/>
      <c r="H224" s="52"/>
      <c r="I224" s="53"/>
    </row>
    <row r="225" spans="1:9" ht="20.100000000000001" hidden="1" customHeight="1" x14ac:dyDescent="0.25">
      <c r="A225" s="8">
        <v>208</v>
      </c>
      <c r="B225" s="52"/>
      <c r="C225" s="61"/>
      <c r="D225" s="49"/>
      <c r="E225" s="52"/>
      <c r="F225" s="54"/>
      <c r="G225" s="52"/>
      <c r="H225" s="52"/>
      <c r="I225" s="53"/>
    </row>
    <row r="226" spans="1:9" ht="20.100000000000001" hidden="1" customHeight="1" x14ac:dyDescent="0.25">
      <c r="A226" s="8">
        <v>209</v>
      </c>
      <c r="B226" s="52"/>
      <c r="C226" s="61"/>
      <c r="D226" s="49"/>
      <c r="E226" s="52"/>
      <c r="F226" s="54"/>
      <c r="G226" s="52"/>
      <c r="H226" s="52"/>
      <c r="I226" s="53"/>
    </row>
    <row r="227" spans="1:9" ht="20.100000000000001" hidden="1" customHeight="1" x14ac:dyDescent="0.25">
      <c r="A227" s="8">
        <v>210</v>
      </c>
      <c r="B227" s="52"/>
      <c r="C227" s="61"/>
      <c r="D227" s="49"/>
      <c r="E227" s="52"/>
      <c r="F227" s="54"/>
      <c r="G227" s="52"/>
      <c r="H227" s="52"/>
      <c r="I227" s="53"/>
    </row>
    <row r="228" spans="1:9" hidden="1" x14ac:dyDescent="0.25">
      <c r="B228" s="100" t="str">
        <f>"Seite 1 Ausgabenübersicht Antragsteller "&amp;$C$2</f>
        <v>Seite 1 Ausgabenübersicht Antragsteller Bitte im Tabellenblatt Finanzplan das Aktenzeichen eintragen</v>
      </c>
      <c r="I228" s="100" t="str">
        <f>"Seite 2 Ausgabenübersicht Antragsteller "&amp;$C$2</f>
        <v>Seite 2 Ausgabenübersicht Antragsteller Bitte im Tabellenblatt Finanzplan das Aktenzeichen eintragen</v>
      </c>
    </row>
    <row r="229" spans="1:9" ht="20.100000000000001" hidden="1" customHeight="1" x14ac:dyDescent="0.25">
      <c r="A229" s="8">
        <v>211</v>
      </c>
      <c r="B229" s="52"/>
      <c r="C229" s="61"/>
      <c r="D229" s="49"/>
      <c r="E229" s="52"/>
      <c r="F229" s="54"/>
      <c r="G229" s="52"/>
      <c r="H229" s="52"/>
      <c r="I229" s="53"/>
    </row>
    <row r="230" spans="1:9" ht="20.100000000000001" hidden="1" customHeight="1" x14ac:dyDescent="0.25">
      <c r="A230" s="8">
        <v>212</v>
      </c>
      <c r="B230" s="52"/>
      <c r="C230" s="61"/>
      <c r="D230" s="49"/>
      <c r="E230" s="52"/>
      <c r="F230" s="54"/>
      <c r="G230" s="52"/>
      <c r="H230" s="52"/>
      <c r="I230" s="53"/>
    </row>
    <row r="231" spans="1:9" ht="20.100000000000001" hidden="1" customHeight="1" x14ac:dyDescent="0.25">
      <c r="A231" s="8">
        <v>213</v>
      </c>
      <c r="B231" s="52"/>
      <c r="C231" s="61"/>
      <c r="D231" s="49"/>
      <c r="E231" s="52"/>
      <c r="F231" s="54"/>
      <c r="G231" s="52"/>
      <c r="H231" s="52"/>
      <c r="I231" s="53"/>
    </row>
    <row r="232" spans="1:9" ht="20.100000000000001" hidden="1" customHeight="1" x14ac:dyDescent="0.25">
      <c r="A232" s="8">
        <v>214</v>
      </c>
      <c r="B232" s="52"/>
      <c r="C232" s="61"/>
      <c r="D232" s="49"/>
      <c r="E232" s="52"/>
      <c r="F232" s="54"/>
      <c r="G232" s="52"/>
      <c r="H232" s="52"/>
      <c r="I232" s="53"/>
    </row>
    <row r="233" spans="1:9" ht="20.100000000000001" hidden="1" customHeight="1" x14ac:dyDescent="0.25">
      <c r="A233" s="8">
        <v>215</v>
      </c>
      <c r="B233" s="52"/>
      <c r="C233" s="61"/>
      <c r="D233" s="49"/>
      <c r="E233" s="52"/>
      <c r="F233" s="54"/>
      <c r="G233" s="52"/>
      <c r="H233" s="52"/>
      <c r="I233" s="53"/>
    </row>
    <row r="234" spans="1:9" ht="20.100000000000001" hidden="1" customHeight="1" x14ac:dyDescent="0.25">
      <c r="A234" s="8">
        <v>216</v>
      </c>
      <c r="B234" s="52"/>
      <c r="C234" s="61"/>
      <c r="D234" s="49"/>
      <c r="E234" s="52"/>
      <c r="F234" s="54"/>
      <c r="G234" s="52"/>
      <c r="H234" s="52"/>
      <c r="I234" s="53"/>
    </row>
    <row r="235" spans="1:9" ht="20.100000000000001" hidden="1" customHeight="1" x14ac:dyDescent="0.25">
      <c r="A235" s="8">
        <v>217</v>
      </c>
      <c r="B235" s="52"/>
      <c r="C235" s="61"/>
      <c r="D235" s="49"/>
      <c r="E235" s="52"/>
      <c r="F235" s="54"/>
      <c r="G235" s="52"/>
      <c r="H235" s="52"/>
      <c r="I235" s="53"/>
    </row>
    <row r="236" spans="1:9" ht="20.100000000000001" hidden="1" customHeight="1" x14ac:dyDescent="0.25">
      <c r="A236" s="8">
        <v>218</v>
      </c>
      <c r="B236" s="52"/>
      <c r="C236" s="61"/>
      <c r="D236" s="49"/>
      <c r="E236" s="52"/>
      <c r="F236" s="54"/>
      <c r="G236" s="52"/>
      <c r="H236" s="52"/>
      <c r="I236" s="53"/>
    </row>
    <row r="237" spans="1:9" ht="20.100000000000001" hidden="1" customHeight="1" x14ac:dyDescent="0.25">
      <c r="A237" s="8">
        <v>219</v>
      </c>
      <c r="B237" s="52"/>
      <c r="C237" s="61"/>
      <c r="D237" s="49"/>
      <c r="E237" s="52"/>
      <c r="F237" s="54"/>
      <c r="G237" s="52"/>
      <c r="H237" s="52"/>
      <c r="I237" s="53"/>
    </row>
    <row r="238" spans="1:9" ht="20.100000000000001" hidden="1" customHeight="1" x14ac:dyDescent="0.25">
      <c r="A238" s="8">
        <v>220</v>
      </c>
      <c r="B238" s="52"/>
      <c r="C238" s="61"/>
      <c r="D238" s="49"/>
      <c r="E238" s="52"/>
      <c r="F238" s="54"/>
      <c r="G238" s="52"/>
      <c r="H238" s="52"/>
      <c r="I238" s="53"/>
    </row>
    <row r="239" spans="1:9" ht="20.100000000000001" hidden="1" customHeight="1" x14ac:dyDescent="0.25">
      <c r="A239" s="8">
        <v>221</v>
      </c>
      <c r="B239" s="52"/>
      <c r="C239" s="61"/>
      <c r="D239" s="49"/>
      <c r="E239" s="52"/>
      <c r="F239" s="54"/>
      <c r="G239" s="52"/>
      <c r="H239" s="52"/>
      <c r="I239" s="53"/>
    </row>
    <row r="240" spans="1:9" ht="20.100000000000001" hidden="1" customHeight="1" x14ac:dyDescent="0.25">
      <c r="A240" s="8">
        <v>222</v>
      </c>
      <c r="B240" s="52"/>
      <c r="C240" s="61"/>
      <c r="D240" s="49"/>
      <c r="E240" s="52"/>
      <c r="F240" s="54"/>
      <c r="G240" s="52"/>
      <c r="H240" s="52"/>
      <c r="I240" s="53"/>
    </row>
    <row r="241" spans="1:9" ht="20.100000000000001" hidden="1" customHeight="1" x14ac:dyDescent="0.25">
      <c r="A241" s="8">
        <v>223</v>
      </c>
      <c r="B241" s="52"/>
      <c r="C241" s="61"/>
      <c r="D241" s="49"/>
      <c r="E241" s="52"/>
      <c r="F241" s="54"/>
      <c r="G241" s="52"/>
      <c r="H241" s="52"/>
      <c r="I241" s="53"/>
    </row>
    <row r="242" spans="1:9" ht="20.100000000000001" hidden="1" customHeight="1" x14ac:dyDescent="0.25">
      <c r="A242" s="8">
        <v>224</v>
      </c>
      <c r="B242" s="52"/>
      <c r="C242" s="61"/>
      <c r="D242" s="49"/>
      <c r="E242" s="52"/>
      <c r="F242" s="54"/>
      <c r="G242" s="52"/>
      <c r="H242" s="52"/>
      <c r="I242" s="53"/>
    </row>
    <row r="243" spans="1:9" ht="20.100000000000001" hidden="1" customHeight="1" x14ac:dyDescent="0.25">
      <c r="A243" s="8">
        <v>225</v>
      </c>
      <c r="B243" s="52"/>
      <c r="C243" s="61"/>
      <c r="D243" s="49"/>
      <c r="E243" s="52"/>
      <c r="F243" s="54"/>
      <c r="G243" s="52"/>
      <c r="H243" s="52"/>
      <c r="I243" s="53"/>
    </row>
    <row r="244" spans="1:9" ht="20.100000000000001" hidden="1" customHeight="1" x14ac:dyDescent="0.25">
      <c r="A244" s="8">
        <v>226</v>
      </c>
      <c r="B244" s="52"/>
      <c r="C244" s="61"/>
      <c r="D244" s="49"/>
      <c r="E244" s="52"/>
      <c r="F244" s="54"/>
      <c r="G244" s="52"/>
      <c r="H244" s="52"/>
      <c r="I244" s="53"/>
    </row>
    <row r="245" spans="1:9" ht="20.100000000000001" hidden="1" customHeight="1" x14ac:dyDescent="0.25">
      <c r="A245" s="8">
        <v>227</v>
      </c>
      <c r="B245" s="52"/>
      <c r="C245" s="61"/>
      <c r="D245" s="49"/>
      <c r="E245" s="52"/>
      <c r="F245" s="54"/>
      <c r="G245" s="52"/>
      <c r="H245" s="52"/>
      <c r="I245" s="53"/>
    </row>
    <row r="246" spans="1:9" ht="20.100000000000001" hidden="1" customHeight="1" x14ac:dyDescent="0.25">
      <c r="A246" s="8">
        <v>228</v>
      </c>
      <c r="B246" s="52"/>
      <c r="C246" s="61"/>
      <c r="D246" s="49"/>
      <c r="E246" s="52"/>
      <c r="F246" s="54"/>
      <c r="G246" s="52"/>
      <c r="H246" s="61"/>
      <c r="I246" s="53"/>
    </row>
    <row r="247" spans="1:9" ht="20.100000000000001" hidden="1" customHeight="1" x14ac:dyDescent="0.25">
      <c r="A247" s="8">
        <v>229</v>
      </c>
      <c r="B247" s="52"/>
      <c r="C247" s="61"/>
      <c r="D247" s="49"/>
      <c r="E247" s="52"/>
      <c r="F247" s="54"/>
      <c r="G247" s="52"/>
      <c r="H247" s="52"/>
      <c r="I247" s="53"/>
    </row>
    <row r="248" spans="1:9" ht="20.100000000000001" hidden="1" customHeight="1" x14ac:dyDescent="0.25">
      <c r="A248" s="8">
        <v>230</v>
      </c>
      <c r="B248" s="52"/>
      <c r="C248" s="61"/>
      <c r="D248" s="49"/>
      <c r="E248" s="52"/>
      <c r="F248" s="54"/>
      <c r="G248" s="52"/>
      <c r="H248" s="52"/>
      <c r="I248" s="53"/>
    </row>
    <row r="249" spans="1:9" ht="20.100000000000001" hidden="1" customHeight="1" x14ac:dyDescent="0.25">
      <c r="A249" s="8">
        <v>231</v>
      </c>
      <c r="B249" s="52"/>
      <c r="C249" s="61"/>
      <c r="D249" s="49"/>
      <c r="E249" s="52"/>
      <c r="F249" s="54"/>
      <c r="G249" s="52"/>
      <c r="H249" s="52"/>
      <c r="I249" s="53"/>
    </row>
    <row r="250" spans="1:9" ht="20.100000000000001" hidden="1" customHeight="1" x14ac:dyDescent="0.25">
      <c r="A250" s="8">
        <v>232</v>
      </c>
      <c r="B250" s="52"/>
      <c r="C250" s="61"/>
      <c r="D250" s="49"/>
      <c r="E250" s="52"/>
      <c r="F250" s="54"/>
      <c r="G250" s="52"/>
      <c r="H250" s="52"/>
      <c r="I250" s="53"/>
    </row>
    <row r="251" spans="1:9" hidden="1" x14ac:dyDescent="0.25">
      <c r="B251" s="100" t="str">
        <f>"Seite 1 Ausgabenübersicht Antragsteller "&amp;$C$2</f>
        <v>Seite 1 Ausgabenübersicht Antragsteller Bitte im Tabellenblatt Finanzplan das Aktenzeichen eintragen</v>
      </c>
      <c r="I251" s="100" t="str">
        <f>"Seite 2 Ausgabenübersicht Antragsteller "&amp;$C$2</f>
        <v>Seite 2 Ausgabenübersicht Antragsteller Bitte im Tabellenblatt Finanzplan das Aktenzeichen eintragen</v>
      </c>
    </row>
    <row r="252" spans="1:9" ht="20.100000000000001" hidden="1" customHeight="1" x14ac:dyDescent="0.25">
      <c r="A252" s="8">
        <v>233</v>
      </c>
      <c r="B252" s="52"/>
      <c r="C252" s="61"/>
      <c r="D252" s="49"/>
      <c r="E252" s="52"/>
      <c r="F252" s="54"/>
      <c r="G252" s="52"/>
      <c r="H252" s="52"/>
      <c r="I252" s="53"/>
    </row>
    <row r="253" spans="1:9" ht="20.100000000000001" hidden="1" customHeight="1" x14ac:dyDescent="0.25">
      <c r="A253" s="8">
        <v>234</v>
      </c>
      <c r="B253" s="52"/>
      <c r="C253" s="61"/>
      <c r="D253" s="49"/>
      <c r="E253" s="52"/>
      <c r="F253" s="54"/>
      <c r="G253" s="52"/>
      <c r="H253" s="52"/>
      <c r="I253" s="53"/>
    </row>
    <row r="254" spans="1:9" ht="20.100000000000001" hidden="1" customHeight="1" x14ac:dyDescent="0.25">
      <c r="A254" s="8">
        <v>235</v>
      </c>
      <c r="B254" s="52"/>
      <c r="C254" s="61"/>
      <c r="D254" s="49"/>
      <c r="E254" s="52"/>
      <c r="F254" s="54"/>
      <c r="G254" s="52"/>
      <c r="H254" s="52"/>
      <c r="I254" s="53"/>
    </row>
    <row r="255" spans="1:9" ht="20.100000000000001" hidden="1" customHeight="1" x14ac:dyDescent="0.25">
      <c r="A255" s="8">
        <v>236</v>
      </c>
      <c r="B255" s="52"/>
      <c r="C255" s="61"/>
      <c r="D255" s="49"/>
      <c r="E255" s="52"/>
      <c r="F255" s="54"/>
      <c r="G255" s="52"/>
      <c r="H255" s="52"/>
      <c r="I255" s="53"/>
    </row>
    <row r="256" spans="1:9" ht="20.100000000000001" hidden="1" customHeight="1" x14ac:dyDescent="0.25">
      <c r="A256" s="8">
        <v>237</v>
      </c>
      <c r="B256" s="52"/>
      <c r="C256" s="61"/>
      <c r="D256" s="49"/>
      <c r="E256" s="52"/>
      <c r="F256" s="54"/>
      <c r="G256" s="52"/>
      <c r="H256" s="52"/>
      <c r="I256" s="53"/>
    </row>
    <row r="257" spans="1:9" ht="20.100000000000001" hidden="1" customHeight="1" x14ac:dyDescent="0.25">
      <c r="A257" s="8">
        <v>238</v>
      </c>
      <c r="B257" s="52"/>
      <c r="C257" s="61"/>
      <c r="D257" s="49"/>
      <c r="E257" s="52"/>
      <c r="F257" s="54"/>
      <c r="G257" s="52"/>
      <c r="H257" s="52"/>
      <c r="I257" s="53"/>
    </row>
    <row r="258" spans="1:9" ht="20.100000000000001" hidden="1" customHeight="1" x14ac:dyDescent="0.25">
      <c r="A258" s="8">
        <v>239</v>
      </c>
      <c r="B258" s="52"/>
      <c r="C258" s="61"/>
      <c r="D258" s="49"/>
      <c r="E258" s="52"/>
      <c r="F258" s="54"/>
      <c r="G258" s="52"/>
      <c r="H258" s="52"/>
      <c r="I258" s="53"/>
    </row>
    <row r="259" spans="1:9" ht="20.100000000000001" hidden="1" customHeight="1" x14ac:dyDescent="0.25">
      <c r="A259" s="8">
        <v>240</v>
      </c>
      <c r="B259" s="52"/>
      <c r="C259" s="61"/>
      <c r="D259" s="49"/>
      <c r="E259" s="52"/>
      <c r="F259" s="54"/>
      <c r="G259" s="52"/>
      <c r="H259" s="52"/>
      <c r="I259" s="53"/>
    </row>
    <row r="260" spans="1:9" ht="20.100000000000001" hidden="1" customHeight="1" x14ac:dyDescent="0.25">
      <c r="A260" s="8">
        <v>241</v>
      </c>
      <c r="B260" s="52"/>
      <c r="C260" s="61"/>
      <c r="D260" s="49"/>
      <c r="E260" s="52"/>
      <c r="F260" s="54"/>
      <c r="G260" s="52"/>
      <c r="H260" s="52"/>
      <c r="I260" s="53"/>
    </row>
    <row r="261" spans="1:9" ht="20.100000000000001" hidden="1" customHeight="1" x14ac:dyDescent="0.25">
      <c r="A261" s="8">
        <v>242</v>
      </c>
      <c r="B261" s="52"/>
      <c r="C261" s="61"/>
      <c r="D261" s="49"/>
      <c r="E261" s="52"/>
      <c r="F261" s="54"/>
      <c r="G261" s="52"/>
      <c r="H261" s="52"/>
      <c r="I261" s="53"/>
    </row>
    <row r="262" spans="1:9" ht="20.100000000000001" hidden="1" customHeight="1" x14ac:dyDescent="0.25">
      <c r="A262" s="8">
        <v>243</v>
      </c>
      <c r="B262" s="52"/>
      <c r="C262" s="61"/>
      <c r="D262" s="49"/>
      <c r="E262" s="52"/>
      <c r="F262" s="54"/>
      <c r="G262" s="52"/>
      <c r="H262" s="52"/>
      <c r="I262" s="53"/>
    </row>
    <row r="263" spans="1:9" ht="20.100000000000001" hidden="1" customHeight="1" x14ac:dyDescent="0.25">
      <c r="A263" s="8">
        <v>244</v>
      </c>
      <c r="B263" s="52"/>
      <c r="C263" s="61"/>
      <c r="D263" s="49"/>
      <c r="E263" s="52"/>
      <c r="F263" s="54"/>
      <c r="G263" s="52"/>
      <c r="H263" s="52"/>
      <c r="I263" s="53"/>
    </row>
    <row r="264" spans="1:9" ht="20.100000000000001" hidden="1" customHeight="1" x14ac:dyDescent="0.25">
      <c r="A264" s="8">
        <v>245</v>
      </c>
      <c r="B264" s="52"/>
      <c r="C264" s="61"/>
      <c r="D264" s="49"/>
      <c r="E264" s="52"/>
      <c r="F264" s="54"/>
      <c r="G264" s="52"/>
      <c r="H264" s="52"/>
      <c r="I264" s="53"/>
    </row>
    <row r="265" spans="1:9" ht="20.100000000000001" hidden="1" customHeight="1" x14ac:dyDescent="0.25">
      <c r="A265" s="8">
        <v>246</v>
      </c>
      <c r="B265" s="52"/>
      <c r="C265" s="61"/>
      <c r="D265" s="49"/>
      <c r="E265" s="52"/>
      <c r="F265" s="54"/>
      <c r="G265" s="52"/>
      <c r="H265" s="52"/>
      <c r="I265" s="53"/>
    </row>
    <row r="266" spans="1:9" ht="20.100000000000001" hidden="1" customHeight="1" x14ac:dyDescent="0.25">
      <c r="A266" s="8">
        <v>247</v>
      </c>
      <c r="B266" s="52"/>
      <c r="C266" s="61"/>
      <c r="D266" s="49"/>
      <c r="E266" s="52"/>
      <c r="F266" s="54"/>
      <c r="G266" s="52"/>
      <c r="H266" s="52"/>
      <c r="I266" s="53"/>
    </row>
    <row r="267" spans="1:9" ht="20.100000000000001" hidden="1" customHeight="1" x14ac:dyDescent="0.25">
      <c r="A267" s="8">
        <v>248</v>
      </c>
      <c r="B267" s="52"/>
      <c r="C267" s="61"/>
      <c r="D267" s="49"/>
      <c r="E267" s="52"/>
      <c r="F267" s="54"/>
      <c r="G267" s="52"/>
      <c r="H267" s="52"/>
      <c r="I267" s="53"/>
    </row>
    <row r="268" spans="1:9" ht="20.100000000000001" hidden="1" customHeight="1" x14ac:dyDescent="0.25">
      <c r="A268" s="8">
        <v>249</v>
      </c>
      <c r="B268" s="52"/>
      <c r="C268" s="61"/>
      <c r="D268" s="49"/>
      <c r="E268" s="52"/>
      <c r="F268" s="54"/>
      <c r="G268" s="52"/>
      <c r="H268" s="52"/>
      <c r="I268" s="53"/>
    </row>
    <row r="269" spans="1:9" ht="20.100000000000001" hidden="1" customHeight="1" x14ac:dyDescent="0.25">
      <c r="A269" s="8">
        <v>250</v>
      </c>
      <c r="B269" s="52"/>
      <c r="C269" s="61"/>
      <c r="D269" s="49"/>
      <c r="E269" s="52"/>
      <c r="F269" s="54"/>
      <c r="G269" s="52"/>
      <c r="H269" s="52"/>
      <c r="I269" s="53"/>
    </row>
    <row r="270" spans="1:9" ht="20.100000000000001" hidden="1" customHeight="1" x14ac:dyDescent="0.25">
      <c r="A270" s="8">
        <v>251</v>
      </c>
      <c r="B270" s="52"/>
      <c r="C270" s="61"/>
      <c r="D270" s="49"/>
      <c r="E270" s="52"/>
      <c r="F270" s="54"/>
      <c r="G270" s="52"/>
      <c r="H270" s="52"/>
      <c r="I270" s="53"/>
    </row>
    <row r="271" spans="1:9" ht="20.100000000000001" hidden="1" customHeight="1" x14ac:dyDescent="0.25">
      <c r="A271" s="8">
        <v>252</v>
      </c>
      <c r="B271" s="52"/>
      <c r="C271" s="61"/>
      <c r="D271" s="49"/>
      <c r="E271" s="52"/>
      <c r="F271" s="54"/>
      <c r="G271" s="52"/>
      <c r="H271" s="52"/>
      <c r="I271" s="53"/>
    </row>
    <row r="272" spans="1:9" ht="20.100000000000001" hidden="1" customHeight="1" x14ac:dyDescent="0.25">
      <c r="A272" s="8">
        <v>253</v>
      </c>
      <c r="B272" s="52"/>
      <c r="C272" s="61"/>
      <c r="D272" s="49"/>
      <c r="E272" s="52"/>
      <c r="F272" s="54"/>
      <c r="G272" s="52"/>
      <c r="H272" s="52"/>
      <c r="I272" s="53"/>
    </row>
    <row r="273" spans="1:9" ht="20.100000000000001" hidden="1" customHeight="1" x14ac:dyDescent="0.25">
      <c r="A273" s="8">
        <v>254</v>
      </c>
      <c r="B273" s="52"/>
      <c r="C273" s="61"/>
      <c r="D273" s="49"/>
      <c r="E273" s="52"/>
      <c r="F273" s="54"/>
      <c r="G273" s="52"/>
      <c r="H273" s="52"/>
      <c r="I273" s="53"/>
    </row>
    <row r="274" spans="1:9" hidden="1" x14ac:dyDescent="0.25">
      <c r="B274" s="100" t="str">
        <f>"Seite 1 Ausgabenübersicht Antragsteller "&amp;$C$2</f>
        <v>Seite 1 Ausgabenübersicht Antragsteller Bitte im Tabellenblatt Finanzplan das Aktenzeichen eintragen</v>
      </c>
      <c r="I274" s="100" t="str">
        <f>"Seite 2 Ausgabenübersicht Antragsteller "&amp;$C$2</f>
        <v>Seite 2 Ausgabenübersicht Antragsteller Bitte im Tabellenblatt Finanzplan das Aktenzeichen eintragen</v>
      </c>
    </row>
    <row r="275" spans="1:9" ht="20.100000000000001" hidden="1" customHeight="1" x14ac:dyDescent="0.25">
      <c r="A275" s="8">
        <v>255</v>
      </c>
      <c r="B275" s="52"/>
      <c r="C275" s="61"/>
      <c r="D275" s="49"/>
      <c r="E275" s="52"/>
      <c r="F275" s="54"/>
      <c r="G275" s="52"/>
      <c r="H275" s="52"/>
      <c r="I275" s="53"/>
    </row>
    <row r="276" spans="1:9" ht="20.100000000000001" hidden="1" customHeight="1" x14ac:dyDescent="0.25">
      <c r="A276" s="8">
        <v>256</v>
      </c>
      <c r="B276" s="52"/>
      <c r="C276" s="61"/>
      <c r="D276" s="49"/>
      <c r="E276" s="52"/>
      <c r="F276" s="54"/>
      <c r="G276" s="52"/>
      <c r="H276" s="52"/>
      <c r="I276" s="53"/>
    </row>
    <row r="277" spans="1:9" ht="20.100000000000001" hidden="1" customHeight="1" x14ac:dyDescent="0.25">
      <c r="A277" s="8">
        <v>257</v>
      </c>
      <c r="B277" s="52"/>
      <c r="C277" s="61"/>
      <c r="D277" s="49"/>
      <c r="E277" s="52"/>
      <c r="F277" s="54"/>
      <c r="G277" s="52"/>
      <c r="H277" s="52"/>
      <c r="I277" s="53"/>
    </row>
    <row r="278" spans="1:9" ht="20.100000000000001" hidden="1" customHeight="1" x14ac:dyDescent="0.25">
      <c r="A278" s="8">
        <v>258</v>
      </c>
      <c r="B278" s="52"/>
      <c r="C278" s="61"/>
      <c r="D278" s="49"/>
      <c r="E278" s="52"/>
      <c r="F278" s="54"/>
      <c r="G278" s="52"/>
      <c r="H278" s="52"/>
      <c r="I278" s="53"/>
    </row>
    <row r="279" spans="1:9" ht="20.100000000000001" hidden="1" customHeight="1" x14ac:dyDescent="0.25">
      <c r="A279" s="8">
        <v>259</v>
      </c>
      <c r="B279" s="52"/>
      <c r="C279" s="61"/>
      <c r="D279" s="49"/>
      <c r="E279" s="52"/>
      <c r="F279" s="54"/>
      <c r="G279" s="52"/>
      <c r="H279" s="52"/>
      <c r="I279" s="53"/>
    </row>
    <row r="280" spans="1:9" ht="20.100000000000001" hidden="1" customHeight="1" x14ac:dyDescent="0.25">
      <c r="A280" s="8">
        <v>260</v>
      </c>
      <c r="B280" s="52"/>
      <c r="C280" s="61"/>
      <c r="D280" s="49"/>
      <c r="E280" s="52"/>
      <c r="F280" s="54"/>
      <c r="G280" s="52"/>
      <c r="H280" s="52"/>
      <c r="I280" s="53"/>
    </row>
    <row r="281" spans="1:9" ht="20.100000000000001" hidden="1" customHeight="1" x14ac:dyDescent="0.25">
      <c r="A281" s="8">
        <v>261</v>
      </c>
      <c r="B281" s="52"/>
      <c r="C281" s="61"/>
      <c r="D281" s="49"/>
      <c r="E281" s="52"/>
      <c r="F281" s="54"/>
      <c r="G281" s="52"/>
      <c r="H281" s="52"/>
      <c r="I281" s="53"/>
    </row>
    <row r="282" spans="1:9" ht="20.100000000000001" hidden="1" customHeight="1" x14ac:dyDescent="0.25">
      <c r="A282" s="8">
        <v>262</v>
      </c>
      <c r="B282" s="52"/>
      <c r="C282" s="61"/>
      <c r="D282" s="49"/>
      <c r="E282" s="52"/>
      <c r="F282" s="54"/>
      <c r="G282" s="52"/>
      <c r="H282" s="52"/>
      <c r="I282" s="53"/>
    </row>
    <row r="283" spans="1:9" ht="20.100000000000001" hidden="1" customHeight="1" x14ac:dyDescent="0.25">
      <c r="A283" s="8">
        <v>263</v>
      </c>
      <c r="B283" s="52"/>
      <c r="C283" s="61"/>
      <c r="D283" s="49"/>
      <c r="E283" s="52"/>
      <c r="F283" s="54"/>
      <c r="G283" s="52"/>
      <c r="H283" s="52"/>
      <c r="I283" s="53"/>
    </row>
    <row r="284" spans="1:9" ht="20.100000000000001" hidden="1" customHeight="1" x14ac:dyDescent="0.25">
      <c r="A284" s="8">
        <v>264</v>
      </c>
      <c r="B284" s="52"/>
      <c r="C284" s="61"/>
      <c r="D284" s="49"/>
      <c r="E284" s="52"/>
      <c r="F284" s="54"/>
      <c r="G284" s="52"/>
      <c r="H284" s="52"/>
      <c r="I284" s="53"/>
    </row>
    <row r="285" spans="1:9" ht="20.100000000000001" hidden="1" customHeight="1" x14ac:dyDescent="0.25">
      <c r="A285" s="8">
        <v>265</v>
      </c>
      <c r="B285" s="52"/>
      <c r="C285" s="61"/>
      <c r="D285" s="49"/>
      <c r="E285" s="52"/>
      <c r="F285" s="54"/>
      <c r="G285" s="52"/>
      <c r="H285" s="52"/>
      <c r="I285" s="53"/>
    </row>
    <row r="286" spans="1:9" ht="20.100000000000001" hidden="1" customHeight="1" x14ac:dyDescent="0.25">
      <c r="A286" s="8">
        <v>266</v>
      </c>
      <c r="B286" s="52"/>
      <c r="C286" s="61"/>
      <c r="D286" s="49"/>
      <c r="E286" s="52"/>
      <c r="F286" s="54"/>
      <c r="G286" s="52"/>
      <c r="H286" s="61"/>
      <c r="I286" s="53"/>
    </row>
    <row r="287" spans="1:9" ht="20.100000000000001" hidden="1" customHeight="1" x14ac:dyDescent="0.25">
      <c r="A287" s="8">
        <v>267</v>
      </c>
      <c r="B287" s="52"/>
      <c r="C287" s="61"/>
      <c r="D287" s="49"/>
      <c r="E287" s="52"/>
      <c r="F287" s="54"/>
      <c r="G287" s="52"/>
      <c r="H287" s="52"/>
      <c r="I287" s="53"/>
    </row>
    <row r="288" spans="1:9" ht="20.100000000000001" hidden="1" customHeight="1" x14ac:dyDescent="0.25">
      <c r="A288" s="8">
        <v>268</v>
      </c>
      <c r="B288" s="52"/>
      <c r="C288" s="61"/>
      <c r="D288" s="49"/>
      <c r="E288" s="52"/>
      <c r="F288" s="54"/>
      <c r="G288" s="52"/>
      <c r="H288" s="52"/>
      <c r="I288" s="53"/>
    </row>
    <row r="289" spans="1:9" ht="20.100000000000001" hidden="1" customHeight="1" x14ac:dyDescent="0.25">
      <c r="A289" s="8">
        <v>269</v>
      </c>
      <c r="B289" s="52"/>
      <c r="C289" s="61"/>
      <c r="D289" s="49"/>
      <c r="E289" s="52"/>
      <c r="F289" s="54"/>
      <c r="G289" s="52"/>
      <c r="H289" s="52"/>
      <c r="I289" s="53"/>
    </row>
    <row r="290" spans="1:9" ht="20.100000000000001" hidden="1" customHeight="1" x14ac:dyDescent="0.25">
      <c r="A290" s="8">
        <v>270</v>
      </c>
      <c r="B290" s="52"/>
      <c r="C290" s="61"/>
      <c r="D290" s="49"/>
      <c r="E290" s="52"/>
      <c r="F290" s="54"/>
      <c r="G290" s="52"/>
      <c r="H290" s="52"/>
      <c r="I290" s="53"/>
    </row>
    <row r="291" spans="1:9" ht="20.100000000000001" hidden="1" customHeight="1" x14ac:dyDescent="0.25">
      <c r="A291" s="8">
        <v>271</v>
      </c>
      <c r="B291" s="52"/>
      <c r="C291" s="61"/>
      <c r="D291" s="49"/>
      <c r="E291" s="52"/>
      <c r="F291" s="54"/>
      <c r="G291" s="52"/>
      <c r="H291" s="52"/>
      <c r="I291" s="53"/>
    </row>
    <row r="292" spans="1:9" ht="20.100000000000001" hidden="1" customHeight="1" x14ac:dyDescent="0.25">
      <c r="A292" s="8">
        <v>272</v>
      </c>
      <c r="B292" s="52"/>
      <c r="C292" s="61"/>
      <c r="D292" s="49"/>
      <c r="E292" s="52"/>
      <c r="F292" s="54"/>
      <c r="G292" s="52"/>
      <c r="H292" s="52"/>
      <c r="I292" s="53"/>
    </row>
    <row r="293" spans="1:9" ht="20.100000000000001" hidden="1" customHeight="1" x14ac:dyDescent="0.25">
      <c r="A293" s="8">
        <v>273</v>
      </c>
      <c r="B293" s="52"/>
      <c r="C293" s="61"/>
      <c r="D293" s="49"/>
      <c r="E293" s="52"/>
      <c r="F293" s="54"/>
      <c r="G293" s="52"/>
      <c r="H293" s="52"/>
      <c r="I293" s="53"/>
    </row>
    <row r="294" spans="1:9" ht="20.100000000000001" hidden="1" customHeight="1" x14ac:dyDescent="0.25">
      <c r="A294" s="8">
        <v>274</v>
      </c>
      <c r="B294" s="52"/>
      <c r="C294" s="61"/>
      <c r="D294" s="49"/>
      <c r="E294" s="52"/>
      <c r="F294" s="54"/>
      <c r="G294" s="52"/>
      <c r="H294" s="52"/>
      <c r="I294" s="53"/>
    </row>
    <row r="295" spans="1:9" ht="20.100000000000001" hidden="1" customHeight="1" x14ac:dyDescent="0.25">
      <c r="A295" s="8">
        <v>275</v>
      </c>
      <c r="B295" s="52"/>
      <c r="C295" s="61"/>
      <c r="D295" s="49"/>
      <c r="E295" s="52"/>
      <c r="F295" s="54"/>
      <c r="G295" s="52"/>
      <c r="H295" s="52"/>
      <c r="I295" s="53"/>
    </row>
    <row r="296" spans="1:9" ht="20.100000000000001" hidden="1" customHeight="1" x14ac:dyDescent="0.25">
      <c r="A296" s="8">
        <v>276</v>
      </c>
      <c r="B296" s="52"/>
      <c r="C296" s="61"/>
      <c r="D296" s="49"/>
      <c r="E296" s="52"/>
      <c r="F296" s="54"/>
      <c r="G296" s="52"/>
      <c r="H296" s="52"/>
      <c r="I296" s="53"/>
    </row>
    <row r="297" spans="1:9" hidden="1" x14ac:dyDescent="0.25">
      <c r="B297" s="100" t="str">
        <f>"Seite 1 Ausgabenübersicht Antragsteller "&amp;$C$2</f>
        <v>Seite 1 Ausgabenübersicht Antragsteller Bitte im Tabellenblatt Finanzplan das Aktenzeichen eintragen</v>
      </c>
      <c r="I297" s="100" t="str">
        <f>"Seite 2 Ausgabenübersicht Antragsteller "&amp;$C$2</f>
        <v>Seite 2 Ausgabenübersicht Antragsteller Bitte im Tabellenblatt Finanzplan das Aktenzeichen eintragen</v>
      </c>
    </row>
    <row r="298" spans="1:9" ht="20.100000000000001" hidden="1" customHeight="1" x14ac:dyDescent="0.25">
      <c r="A298" s="8">
        <v>277</v>
      </c>
      <c r="B298" s="52"/>
      <c r="C298" s="61"/>
      <c r="D298" s="49"/>
      <c r="E298" s="52"/>
      <c r="F298" s="54"/>
      <c r="G298" s="52"/>
      <c r="H298" s="52"/>
      <c r="I298" s="53"/>
    </row>
    <row r="299" spans="1:9" ht="20.100000000000001" hidden="1" customHeight="1" x14ac:dyDescent="0.25">
      <c r="A299" s="8">
        <v>278</v>
      </c>
      <c r="B299" s="52"/>
      <c r="C299" s="61"/>
      <c r="D299" s="49"/>
      <c r="E299" s="52"/>
      <c r="F299" s="54"/>
      <c r="G299" s="52"/>
      <c r="H299" s="52"/>
      <c r="I299" s="53"/>
    </row>
    <row r="300" spans="1:9" ht="20.100000000000001" hidden="1" customHeight="1" x14ac:dyDescent="0.25">
      <c r="A300" s="8">
        <v>279</v>
      </c>
      <c r="B300" s="52"/>
      <c r="C300" s="61"/>
      <c r="D300" s="49"/>
      <c r="E300" s="52"/>
      <c r="F300" s="54"/>
      <c r="G300" s="52"/>
      <c r="H300" s="52"/>
      <c r="I300" s="53"/>
    </row>
    <row r="301" spans="1:9" ht="20.100000000000001" hidden="1" customHeight="1" x14ac:dyDescent="0.25">
      <c r="A301" s="8">
        <v>280</v>
      </c>
      <c r="B301" s="52"/>
      <c r="C301" s="61"/>
      <c r="D301" s="49"/>
      <c r="E301" s="52"/>
      <c r="F301" s="54"/>
      <c r="G301" s="52"/>
      <c r="H301" s="52"/>
      <c r="I301" s="53"/>
    </row>
    <row r="302" spans="1:9" ht="20.100000000000001" hidden="1" customHeight="1" x14ac:dyDescent="0.25">
      <c r="A302" s="8">
        <v>281</v>
      </c>
      <c r="B302" s="52"/>
      <c r="C302" s="61"/>
      <c r="D302" s="49"/>
      <c r="E302" s="52"/>
      <c r="F302" s="54"/>
      <c r="G302" s="52"/>
      <c r="H302" s="52"/>
      <c r="I302" s="53"/>
    </row>
    <row r="303" spans="1:9" ht="20.100000000000001" hidden="1" customHeight="1" x14ac:dyDescent="0.25">
      <c r="A303" s="8">
        <v>282</v>
      </c>
      <c r="B303" s="52"/>
      <c r="C303" s="61"/>
      <c r="D303" s="49"/>
      <c r="E303" s="52"/>
      <c r="F303" s="54"/>
      <c r="G303" s="52"/>
      <c r="H303" s="52"/>
      <c r="I303" s="53"/>
    </row>
    <row r="304" spans="1:9" ht="20.100000000000001" hidden="1" customHeight="1" x14ac:dyDescent="0.25">
      <c r="A304" s="8">
        <v>283</v>
      </c>
      <c r="B304" s="52"/>
      <c r="C304" s="61"/>
      <c r="D304" s="49"/>
      <c r="E304" s="52"/>
      <c r="F304" s="54"/>
      <c r="G304" s="52"/>
      <c r="H304" s="52"/>
      <c r="I304" s="53"/>
    </row>
    <row r="305" spans="1:9" ht="20.100000000000001" hidden="1" customHeight="1" x14ac:dyDescent="0.25">
      <c r="A305" s="8">
        <v>284</v>
      </c>
      <c r="B305" s="52"/>
      <c r="C305" s="61"/>
      <c r="D305" s="49"/>
      <c r="E305" s="52"/>
      <c r="F305" s="54"/>
      <c r="G305" s="52"/>
      <c r="H305" s="52"/>
      <c r="I305" s="53"/>
    </row>
    <row r="306" spans="1:9" ht="20.100000000000001" hidden="1" customHeight="1" x14ac:dyDescent="0.25">
      <c r="A306" s="8">
        <v>285</v>
      </c>
      <c r="B306" s="52"/>
      <c r="C306" s="61"/>
      <c r="D306" s="49"/>
      <c r="E306" s="52"/>
      <c r="F306" s="54"/>
      <c r="G306" s="52"/>
      <c r="H306" s="52"/>
      <c r="I306" s="53"/>
    </row>
    <row r="307" spans="1:9" ht="20.100000000000001" hidden="1" customHeight="1" x14ac:dyDescent="0.25">
      <c r="A307" s="8">
        <v>286</v>
      </c>
      <c r="B307" s="52"/>
      <c r="C307" s="61"/>
      <c r="D307" s="49"/>
      <c r="E307" s="52"/>
      <c r="F307" s="54"/>
      <c r="G307" s="52"/>
      <c r="H307" s="52"/>
      <c r="I307" s="53"/>
    </row>
    <row r="308" spans="1:9" ht="20.100000000000001" hidden="1" customHeight="1" x14ac:dyDescent="0.25">
      <c r="A308" s="8">
        <v>287</v>
      </c>
      <c r="B308" s="52"/>
      <c r="C308" s="61"/>
      <c r="D308" s="49"/>
      <c r="E308" s="52"/>
      <c r="F308" s="54"/>
      <c r="G308" s="52"/>
      <c r="H308" s="52"/>
      <c r="I308" s="53"/>
    </row>
    <row r="309" spans="1:9" ht="20.100000000000001" hidden="1" customHeight="1" x14ac:dyDescent="0.25">
      <c r="A309" s="8">
        <v>288</v>
      </c>
      <c r="B309" s="52"/>
      <c r="C309" s="61"/>
      <c r="D309" s="49"/>
      <c r="E309" s="52"/>
      <c r="F309" s="54"/>
      <c r="G309" s="52"/>
      <c r="H309" s="52"/>
      <c r="I309" s="53"/>
    </row>
    <row r="310" spans="1:9" ht="20.100000000000001" hidden="1" customHeight="1" x14ac:dyDescent="0.25">
      <c r="A310" s="8">
        <v>289</v>
      </c>
      <c r="B310" s="52"/>
      <c r="C310" s="61"/>
      <c r="D310" s="49"/>
      <c r="E310" s="52"/>
      <c r="F310" s="54"/>
      <c r="G310" s="52"/>
      <c r="H310" s="52"/>
      <c r="I310" s="53"/>
    </row>
    <row r="311" spans="1:9" ht="20.100000000000001" hidden="1" customHeight="1" x14ac:dyDescent="0.25">
      <c r="A311" s="8">
        <v>290</v>
      </c>
      <c r="B311" s="52"/>
      <c r="C311" s="61"/>
      <c r="D311" s="49"/>
      <c r="E311" s="52"/>
      <c r="F311" s="54"/>
      <c r="G311" s="52"/>
      <c r="H311" s="52"/>
      <c r="I311" s="53"/>
    </row>
    <row r="312" spans="1:9" ht="20.100000000000001" hidden="1" customHeight="1" x14ac:dyDescent="0.25">
      <c r="A312" s="8">
        <v>291</v>
      </c>
      <c r="B312" s="52"/>
      <c r="C312" s="61"/>
      <c r="D312" s="49"/>
      <c r="E312" s="52"/>
      <c r="F312" s="54"/>
      <c r="G312" s="52"/>
      <c r="H312" s="52"/>
      <c r="I312" s="53"/>
    </row>
    <row r="313" spans="1:9" ht="20.100000000000001" hidden="1" customHeight="1" x14ac:dyDescent="0.25">
      <c r="A313" s="8">
        <v>292</v>
      </c>
      <c r="B313" s="52"/>
      <c r="C313" s="61"/>
      <c r="D313" s="49"/>
      <c r="E313" s="52"/>
      <c r="F313" s="54"/>
      <c r="G313" s="52"/>
      <c r="H313" s="52"/>
      <c r="I313" s="53"/>
    </row>
    <row r="314" spans="1:9" ht="20.100000000000001" hidden="1" customHeight="1" x14ac:dyDescent="0.25">
      <c r="A314" s="8">
        <v>293</v>
      </c>
      <c r="B314" s="52"/>
      <c r="C314" s="61"/>
      <c r="D314" s="49"/>
      <c r="E314" s="52"/>
      <c r="F314" s="54"/>
      <c r="G314" s="52"/>
      <c r="H314" s="52"/>
      <c r="I314" s="53"/>
    </row>
    <row r="315" spans="1:9" ht="20.100000000000001" hidden="1" customHeight="1" x14ac:dyDescent="0.25">
      <c r="A315" s="8">
        <v>294</v>
      </c>
      <c r="B315" s="52"/>
      <c r="C315" s="61"/>
      <c r="D315" s="49"/>
      <c r="E315" s="52"/>
      <c r="F315" s="54"/>
      <c r="G315" s="52"/>
      <c r="H315" s="52"/>
      <c r="I315" s="53"/>
    </row>
    <row r="316" spans="1:9" ht="20.100000000000001" hidden="1" customHeight="1" x14ac:dyDescent="0.25">
      <c r="A316" s="8">
        <v>295</v>
      </c>
      <c r="B316" s="52"/>
      <c r="C316" s="61"/>
      <c r="D316" s="49"/>
      <c r="E316" s="52"/>
      <c r="F316" s="54"/>
      <c r="G316" s="52"/>
      <c r="H316" s="52"/>
      <c r="I316" s="53"/>
    </row>
    <row r="317" spans="1:9" ht="20.100000000000001" hidden="1" customHeight="1" x14ac:dyDescent="0.25">
      <c r="A317" s="8">
        <v>296</v>
      </c>
      <c r="B317" s="52"/>
      <c r="C317" s="61"/>
      <c r="D317" s="49"/>
      <c r="E317" s="52"/>
      <c r="F317" s="54"/>
      <c r="G317" s="52"/>
      <c r="H317" s="52"/>
      <c r="I317" s="53"/>
    </row>
    <row r="318" spans="1:9" ht="20.100000000000001" hidden="1" customHeight="1" x14ac:dyDescent="0.25">
      <c r="A318" s="8">
        <v>297</v>
      </c>
      <c r="B318" s="52"/>
      <c r="C318" s="61"/>
      <c r="D318" s="49"/>
      <c r="E318" s="52"/>
      <c r="F318" s="54"/>
      <c r="G318" s="52"/>
      <c r="H318" s="52"/>
      <c r="I318" s="53"/>
    </row>
    <row r="319" spans="1:9" ht="20.100000000000001" hidden="1" customHeight="1" x14ac:dyDescent="0.25">
      <c r="A319" s="8">
        <v>298</v>
      </c>
      <c r="B319" s="52"/>
      <c r="C319" s="61"/>
      <c r="D319" s="49"/>
      <c r="E319" s="52"/>
      <c r="F319" s="54"/>
      <c r="G319" s="52"/>
      <c r="H319" s="52"/>
      <c r="I319" s="53"/>
    </row>
    <row r="320" spans="1:9" hidden="1" x14ac:dyDescent="0.25">
      <c r="B320" s="100" t="str">
        <f>"Seite 1 Ausgabenübersicht Antragsteller "&amp;$C$2</f>
        <v>Seite 1 Ausgabenübersicht Antragsteller Bitte im Tabellenblatt Finanzplan das Aktenzeichen eintragen</v>
      </c>
      <c r="I320" s="100" t="str">
        <f>"Seite 2 Ausgabenübersicht Antragsteller "&amp;$C$2</f>
        <v>Seite 2 Ausgabenübersicht Antragsteller Bitte im Tabellenblatt Finanzplan das Aktenzeichen eintragen</v>
      </c>
    </row>
  </sheetData>
  <sheetProtection sheet="1" objects="1" scenarios="1"/>
  <protectedRanges>
    <protectedRange sqref="B298:I319 B229:I250 B252:I273 B275:I296 B22:I42 B44:I64 B66:I86 B88:I108 B110:I130 B132:I152 B154:I174 B176:I196 B198:I227 B9:I20" name="Bereich2"/>
  </protectedRanges>
  <mergeCells count="5">
    <mergeCell ref="C2:F2"/>
    <mergeCell ref="C3:F3"/>
    <mergeCell ref="C4:F4"/>
    <mergeCell ref="B7:F7"/>
    <mergeCell ref="B6:F6"/>
  </mergeCells>
  <phoneticPr fontId="22" type="noConversion"/>
  <dataValidations count="1">
    <dataValidation type="list" allowBlank="1" showInputMessage="1" showErrorMessage="1" sqref="D206:D1048576">
      <formula1>INDIRECT($B$6)</formula1>
    </dataValidation>
  </dataValidations>
  <pageMargins left="0.70866141732283472" right="0.70866141732283472" top="1.3385826771653544" bottom="0.78740157480314965" header="0.31496062992125984" footer="0.31496062992125984"/>
  <pageSetup paperSize="9" fitToHeight="0" pageOrder="overThenDown" orientation="landscape" r:id="rId1"/>
  <headerFooter differentFirst="1">
    <oddHeader>&amp;C&amp;G&amp;RAnlage A.1 Antrag</oddHeader>
    <oddFooter>&amp;CDokumentenstand: 03.11.2021</oddFooter>
    <firstHeader>&amp;C&amp;G&amp;RAnlage A.1 Antrag</firstHeader>
    <firstFooter>&amp;CDokumentenstand: 24.11.2022</firstFooter>
  </headerFooter>
  <legacyDrawingHF r:id="rId2"/>
  <extLst>
    <ext xmlns:x14="http://schemas.microsoft.com/office/spreadsheetml/2009/9/main" uri="{CCE6A557-97BC-4b89-ADB6-D9C93CAAB3DF}">
      <x14:dataValidations xmlns:xm="http://schemas.microsoft.com/office/excel/2006/main" count="7">
        <x14:dataValidation type="list" allowBlank="1" showErrorMessage="1" errorTitle="Eigene Eingabe nicht erlaubt" error="Die eigene Eingabe ist für dieses Feld nicht erlaubt. Abweichungen von der Liste sind in den Erläuterungen darzulegen. ">
          <x14:formula1>
            <xm:f>Tabelle5!$D$2:$D$6</xm:f>
          </x14:formula1>
          <xm:sqref>G10:G20 G298:G319 G229:G250 G252:G273 G275:G296 G22:G42 G44:G64 G66:G86 G88:G108 G110:G130 G132:G152 G154:G174 G176:G196 G198:G227</xm:sqref>
        </x14:dataValidation>
        <x14:dataValidation type="list" allowBlank="1" showErrorMessage="1" errorTitle="Eigene Eingabe nicht erlaubt" error="Die eigene Eingabe ist für dieses Feld nicht erlaubt. Abweichungen von der Liste sind in den Erläuterungen darzulegen. ">
          <x14:formula1>
            <xm:f>Tabelle5!$E$2:$E$5</xm:f>
          </x14:formula1>
          <xm:sqref>H9:H20 H298:H319 H229:H250 H252:H273 H275:H296 H22:H42 H44:H64 H66:H86 H88:H108 H110:H130 H132:H152 H154:H174 H176:H196 H198:H227</xm:sqref>
        </x14:dataValidation>
        <x14:dataValidation type="list" allowBlank="1" showErrorMessage="1" errorTitle="Eigene Eingabe nicht erlaubt" error="Die eigene Eingabe ist für dieses Feld nicht erlaubt. Abweichungen von der Liste sind in den Erläuterungen darzulegen. ">
          <x14:formula1>
            <xm:f>Tabelle5!$D$2:$D$5</xm:f>
          </x14:formula1>
          <xm:sqref>G9</xm:sqref>
        </x14:dataValidation>
        <x14:dataValidation type="list" allowBlank="1" showInputMessage="1" showErrorMessage="1" errorTitle="Ungültige Eingabe" error="Bitte verwenden Sie die Listenauswahl.">
          <x14:formula1>
            <xm:f>Tabelle5!$C$2:$C$5</xm:f>
          </x14:formula1>
          <xm:sqref>E198:E227 E298:E319 E229:E250 E252:E273 E275:E296</xm:sqref>
        </x14:dataValidation>
        <x14:dataValidation type="list" allowBlank="1" showInputMessage="1" showErrorMessage="1">
          <x14:formula1>
            <xm:f>INDIRECT(Finanzplan!$B$6)</xm:f>
          </x14:formula1>
          <xm:sqref>D9:D205</xm:sqref>
        </x14:dataValidation>
        <x14:dataValidation type="list" allowBlank="1" showInputMessage="1" showErrorMessage="1">
          <x14:formula1>
            <xm:f>Tabelle5!$D$11:$D$30</xm:f>
          </x14:formula1>
          <xm:sqref>C9:C1048576</xm:sqref>
        </x14:dataValidation>
        <x14:dataValidation type="list" allowBlank="1" showInputMessage="1" showErrorMessage="1" errorTitle="Ungültige Eingabe" error="Bitte verwenden Sie die Listenauswahl.">
          <x14:formula1>
            <xm:f>Tabelle5!$C$2:$C$8</xm:f>
          </x14:formula1>
          <xm:sqref>E9:E196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view="pageLayout" zoomScaleNormal="100" workbookViewId="0">
      <selection activeCell="C7" sqref="C7"/>
    </sheetView>
  </sheetViews>
  <sheetFormatPr baseColWidth="10" defaultColWidth="11.42578125" defaultRowHeight="15" x14ac:dyDescent="0.25"/>
  <cols>
    <col min="1" max="1" width="12.28515625" style="3" customWidth="1"/>
    <col min="2" max="2" width="20.42578125" style="3" customWidth="1"/>
    <col min="3" max="3" width="100.5703125" style="3" customWidth="1"/>
    <col min="4" max="16384" width="11.42578125" style="3"/>
  </cols>
  <sheetData>
    <row r="1" spans="1:3" ht="33.75" customHeight="1" thickBot="1" x14ac:dyDescent="0.4">
      <c r="A1" s="183" t="s">
        <v>48</v>
      </c>
      <c r="B1" s="183"/>
    </row>
    <row r="2" spans="1:3" ht="25.5" customHeight="1" x14ac:dyDescent="0.25">
      <c r="A2" s="4" t="s">
        <v>128</v>
      </c>
      <c r="B2" s="107"/>
      <c r="C2" s="108" t="str">
        <f>IF(Finanzplan!B2="Bitte hier das Aktenzeichen eintragen","Bitte im Tabellenblatt Finanzplan das Aktenzeichen eintragen",Finanzplan!B2)</f>
        <v>Bitte im Tabellenblatt Finanzplan das Aktenzeichen eintragen</v>
      </c>
    </row>
    <row r="3" spans="1:3" ht="26.25" customHeight="1" x14ac:dyDescent="0.25">
      <c r="A3" s="179" t="s">
        <v>130</v>
      </c>
      <c r="B3" s="180"/>
      <c r="C3" s="109" t="str">
        <f>IF(Finanzplan!B3="Bitte hier den Namen des Antragsteller eintragen","Bitte im Tabellenblatt Finanzplan den Namen des Antragstellers eintragen",Finanzplan!B3)</f>
        <v>Bitte hier den Namen des Antragstellers eintragen</v>
      </c>
    </row>
    <row r="4" spans="1:3" ht="35.25" customHeight="1" thickBot="1" x14ac:dyDescent="0.3">
      <c r="A4" s="181" t="s">
        <v>20</v>
      </c>
      <c r="B4" s="182"/>
      <c r="C4" s="110" t="str">
        <f>IF(Finanzplan!B4="Bitte hier den Projekttitel eintragen","Bitte im Tabellenblatt Finanzplan den Projekttitel eintragen",Finanzplan!B4)</f>
        <v>Bitte im Tabellenblatt Finanzplan den Projekttitel eintragen</v>
      </c>
    </row>
    <row r="5" spans="1:3" ht="16.5" thickBot="1" x14ac:dyDescent="0.3">
      <c r="A5" s="26" t="s">
        <v>49</v>
      </c>
      <c r="B5" s="27" t="s">
        <v>51</v>
      </c>
      <c r="C5" s="28" t="s">
        <v>50</v>
      </c>
    </row>
    <row r="6" spans="1:3" ht="35.1" customHeight="1" x14ac:dyDescent="0.25">
      <c r="A6" s="62"/>
      <c r="B6" s="61"/>
      <c r="C6" s="63"/>
    </row>
    <row r="7" spans="1:3" ht="35.1" customHeight="1" x14ac:dyDescent="0.25">
      <c r="A7" s="64"/>
      <c r="B7" s="52"/>
      <c r="C7" s="65"/>
    </row>
    <row r="8" spans="1:3" ht="35.1" customHeight="1" x14ac:dyDescent="0.25">
      <c r="A8" s="64"/>
      <c r="B8" s="52"/>
      <c r="C8" s="65"/>
    </row>
    <row r="9" spans="1:3" ht="35.1" customHeight="1" x14ac:dyDescent="0.25">
      <c r="A9" s="64"/>
      <c r="B9" s="52"/>
      <c r="C9" s="65"/>
    </row>
    <row r="10" spans="1:3" ht="35.1" customHeight="1" x14ac:dyDescent="0.25">
      <c r="A10" s="64"/>
      <c r="B10" s="52"/>
      <c r="C10" s="65"/>
    </row>
    <row r="11" spans="1:3" ht="35.1" customHeight="1" x14ac:dyDescent="0.25">
      <c r="A11" s="64"/>
      <c r="B11" s="52"/>
      <c r="C11" s="65"/>
    </row>
    <row r="12" spans="1:3" ht="35.1" customHeight="1" x14ac:dyDescent="0.25">
      <c r="A12" s="64"/>
      <c r="B12" s="52"/>
      <c r="C12" s="65"/>
    </row>
    <row r="13" spans="1:3" ht="35.1" customHeight="1" x14ac:dyDescent="0.25">
      <c r="A13" s="64"/>
      <c r="B13" s="52"/>
      <c r="C13" s="65"/>
    </row>
    <row r="14" spans="1:3" ht="35.1" customHeight="1" x14ac:dyDescent="0.25">
      <c r="A14" s="64"/>
      <c r="B14" s="52"/>
      <c r="C14" s="65"/>
    </row>
    <row r="15" spans="1:3" s="101" customFormat="1" ht="13.5" customHeight="1" x14ac:dyDescent="0.2">
      <c r="B15" s="101" t="str">
        <f>"Erläuterungen Seite 1 zum Antrag von "&amp;$C$3</f>
        <v>Erläuterungen Seite 1 zum Antrag von Bitte hier den Namen des Antragstellers eintragen</v>
      </c>
    </row>
    <row r="16" spans="1:3" ht="35.1" customHeight="1" x14ac:dyDescent="0.25">
      <c r="A16" s="64"/>
      <c r="B16" s="52"/>
      <c r="C16" s="65"/>
    </row>
    <row r="17" spans="1:3" ht="35.1" customHeight="1" x14ac:dyDescent="0.25">
      <c r="A17" s="64"/>
      <c r="B17" s="52"/>
      <c r="C17" s="65"/>
    </row>
    <row r="18" spans="1:3" ht="35.1" customHeight="1" x14ac:dyDescent="0.25">
      <c r="A18" s="64"/>
      <c r="B18" s="52"/>
      <c r="C18" s="65"/>
    </row>
    <row r="19" spans="1:3" ht="35.1" customHeight="1" x14ac:dyDescent="0.25">
      <c r="A19" s="64"/>
      <c r="B19" s="52"/>
      <c r="C19" s="65"/>
    </row>
    <row r="20" spans="1:3" ht="35.1" customHeight="1" x14ac:dyDescent="0.25">
      <c r="A20" s="64"/>
      <c r="B20" s="52"/>
      <c r="C20" s="65"/>
    </row>
    <row r="21" spans="1:3" ht="35.1" customHeight="1" x14ac:dyDescent="0.25">
      <c r="A21" s="64"/>
      <c r="B21" s="52"/>
      <c r="C21" s="65"/>
    </row>
    <row r="22" spans="1:3" ht="35.1" customHeight="1" x14ac:dyDescent="0.25">
      <c r="A22" s="64"/>
      <c r="B22" s="52"/>
      <c r="C22" s="65"/>
    </row>
    <row r="23" spans="1:3" ht="35.1" customHeight="1" x14ac:dyDescent="0.25">
      <c r="A23" s="64"/>
      <c r="B23" s="52"/>
      <c r="C23" s="65"/>
    </row>
    <row r="24" spans="1:3" ht="35.1" customHeight="1" x14ac:dyDescent="0.25">
      <c r="A24" s="64"/>
      <c r="B24" s="52"/>
      <c r="C24" s="65"/>
    </row>
    <row r="25" spans="1:3" ht="35.1" customHeight="1" x14ac:dyDescent="0.25">
      <c r="A25" s="64"/>
      <c r="B25" s="52"/>
      <c r="C25" s="65"/>
    </row>
    <row r="26" spans="1:3" ht="35.1" customHeight="1" x14ac:dyDescent="0.25">
      <c r="A26" s="64"/>
      <c r="B26" s="52"/>
      <c r="C26" s="65"/>
    </row>
    <row r="27" spans="1:3" ht="35.1" customHeight="1" x14ac:dyDescent="0.25">
      <c r="A27" s="64"/>
      <c r="B27" s="52"/>
      <c r="C27" s="65"/>
    </row>
    <row r="28" spans="1:3" s="101" customFormat="1" ht="11.45" customHeight="1" x14ac:dyDescent="0.2">
      <c r="B28" s="101" t="str">
        <f>"Erläuterungen Seite 2 zum Antrag von "&amp;$C$3</f>
        <v>Erläuterungen Seite 2 zum Antrag von Bitte hier den Namen des Antragstellers eintragen</v>
      </c>
    </row>
  </sheetData>
  <sheetProtection algorithmName="SHA-512" hashValue="KpFCztwMSUd3iCSznh5Z8VgG6XpmZv4OyFa1/q6Evyx+xNlpzrhMoRkxsaf9xTAJ4Y42dAtQYbpmf/L3p7vRtg==" saltValue="xHLuwS1pL3T/KzBNEJg9nw==" spinCount="100000" sheet="1" objects="1" scenarios="1"/>
  <protectedRanges>
    <protectedRange sqref="A6:C14 A16:C27" name="Bereich2"/>
  </protectedRanges>
  <mergeCells count="3">
    <mergeCell ref="A3:B3"/>
    <mergeCell ref="A4:B4"/>
    <mergeCell ref="A1:B1"/>
  </mergeCells>
  <pageMargins left="0.25" right="0.25" top="1.1770833333333333" bottom="0.75" header="0.3" footer="0.3"/>
  <pageSetup paperSize="9" orientation="landscape" r:id="rId1"/>
  <headerFooter>
    <oddHeader>&amp;C&amp;G&amp;RAnlage A.1 Antrag</oddHeader>
    <oddFooter xml:space="preserve">&amp;CDokumentenstand: 24.11.2022&amp;R
</oddFooter>
  </headerFooter>
  <legacyDrawingHF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errorTitle="Keine Andere Eingabe erlaubt">
          <x14:formula1>
            <xm:f>Tabelle5!$H$2:$H$5</xm:f>
          </x14:formula1>
          <xm:sqref>A6:A14 A16:A27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H30"/>
  <sheetViews>
    <sheetView workbookViewId="0">
      <selection activeCell="C2" sqref="C2:C8"/>
    </sheetView>
  </sheetViews>
  <sheetFormatPr baseColWidth="10" defaultRowHeight="15" x14ac:dyDescent="0.25"/>
  <cols>
    <col min="1" max="1" width="32" customWidth="1"/>
    <col min="2" max="2" width="36" customWidth="1"/>
    <col min="5" max="5" width="18.85546875" customWidth="1"/>
  </cols>
  <sheetData>
    <row r="1" spans="1:8" x14ac:dyDescent="0.25">
      <c r="A1" t="s">
        <v>97</v>
      </c>
    </row>
    <row r="2" spans="1:8" x14ac:dyDescent="0.25">
      <c r="A2" s="1" t="s">
        <v>106</v>
      </c>
      <c r="B2" s="2" t="s">
        <v>35</v>
      </c>
      <c r="C2">
        <v>2023</v>
      </c>
      <c r="D2" s="2" t="s">
        <v>26</v>
      </c>
      <c r="E2" t="s">
        <v>72</v>
      </c>
      <c r="H2" t="s">
        <v>45</v>
      </c>
    </row>
    <row r="3" spans="1:8" x14ac:dyDescent="0.25">
      <c r="A3" s="1" t="s">
        <v>107</v>
      </c>
      <c r="B3" s="2" t="s">
        <v>76</v>
      </c>
      <c r="C3">
        <v>2024</v>
      </c>
      <c r="D3" s="2" t="s">
        <v>27</v>
      </c>
      <c r="E3" t="s">
        <v>66</v>
      </c>
      <c r="H3" t="s">
        <v>91</v>
      </c>
    </row>
    <row r="4" spans="1:8" x14ac:dyDescent="0.25">
      <c r="A4" s="1" t="s">
        <v>108</v>
      </c>
      <c r="B4" s="2" t="s">
        <v>117</v>
      </c>
      <c r="C4">
        <v>2025</v>
      </c>
      <c r="D4" s="2" t="s">
        <v>28</v>
      </c>
      <c r="E4" s="34" t="s">
        <v>67</v>
      </c>
      <c r="H4" t="s">
        <v>46</v>
      </c>
    </row>
    <row r="5" spans="1:8" x14ac:dyDescent="0.25">
      <c r="A5" s="1" t="s">
        <v>87</v>
      </c>
      <c r="B5" s="2" t="s">
        <v>77</v>
      </c>
      <c r="C5">
        <v>2026</v>
      </c>
      <c r="E5" s="33" t="s">
        <v>90</v>
      </c>
      <c r="F5" s="33"/>
      <c r="G5" s="33"/>
      <c r="H5" t="s">
        <v>47</v>
      </c>
    </row>
    <row r="6" spans="1:8" x14ac:dyDescent="0.25">
      <c r="A6" s="1" t="s">
        <v>89</v>
      </c>
      <c r="C6">
        <v>2027</v>
      </c>
    </row>
    <row r="7" spans="1:8" x14ac:dyDescent="0.25">
      <c r="A7" s="1" t="s">
        <v>104</v>
      </c>
      <c r="C7">
        <v>2028</v>
      </c>
    </row>
    <row r="8" spans="1:8" x14ac:dyDescent="0.25">
      <c r="A8" t="s">
        <v>88</v>
      </c>
      <c r="C8">
        <v>2029</v>
      </c>
    </row>
    <row r="11" spans="1:8" x14ac:dyDescent="0.25">
      <c r="A11" t="s">
        <v>96</v>
      </c>
      <c r="B11" t="s">
        <v>97</v>
      </c>
      <c r="D11" s="8" t="s">
        <v>62</v>
      </c>
    </row>
    <row r="12" spans="1:8" x14ac:dyDescent="0.25">
      <c r="A12" s="30" t="s">
        <v>100</v>
      </c>
      <c r="B12" s="1" t="s">
        <v>85</v>
      </c>
      <c r="D12" s="19" t="s">
        <v>6</v>
      </c>
    </row>
    <row r="13" spans="1:8" x14ac:dyDescent="0.25">
      <c r="A13" s="30" t="s">
        <v>99</v>
      </c>
      <c r="B13" s="1" t="s">
        <v>86</v>
      </c>
      <c r="D13" s="8" t="s">
        <v>7</v>
      </c>
    </row>
    <row r="14" spans="1:8" x14ac:dyDescent="0.25">
      <c r="A14" s="30" t="s">
        <v>101</v>
      </c>
      <c r="B14" s="1" t="s">
        <v>115</v>
      </c>
      <c r="D14" s="8" t="s">
        <v>8</v>
      </c>
    </row>
    <row r="15" spans="1:8" x14ac:dyDescent="0.25">
      <c r="A15" s="1" t="s">
        <v>112</v>
      </c>
      <c r="B15" s="1" t="s">
        <v>112</v>
      </c>
      <c r="D15" s="8" t="s">
        <v>9</v>
      </c>
    </row>
    <row r="16" spans="1:8" x14ac:dyDescent="0.25">
      <c r="A16" s="30" t="s">
        <v>102</v>
      </c>
      <c r="B16" s="1" t="s">
        <v>89</v>
      </c>
      <c r="D16" s="8" t="s">
        <v>10</v>
      </c>
    </row>
    <row r="17" spans="1:4" x14ac:dyDescent="0.25">
      <c r="A17" s="81" t="s">
        <v>103</v>
      </c>
      <c r="B17" s="1" t="s">
        <v>104</v>
      </c>
      <c r="D17" s="8" t="s">
        <v>11</v>
      </c>
    </row>
    <row r="18" spans="1:4" x14ac:dyDescent="0.25">
      <c r="D18" s="8" t="s">
        <v>12</v>
      </c>
    </row>
    <row r="19" spans="1:4" x14ac:dyDescent="0.25">
      <c r="D19" s="8" t="s">
        <v>13</v>
      </c>
    </row>
    <row r="20" spans="1:4" x14ac:dyDescent="0.25">
      <c r="D20" s="8" t="s">
        <v>14</v>
      </c>
    </row>
    <row r="21" spans="1:4" x14ac:dyDescent="0.25">
      <c r="D21" s="8" t="s">
        <v>15</v>
      </c>
    </row>
    <row r="22" spans="1:4" x14ac:dyDescent="0.25">
      <c r="D22" s="8" t="s">
        <v>16</v>
      </c>
    </row>
    <row r="23" spans="1:4" x14ac:dyDescent="0.25">
      <c r="D23" s="8" t="s">
        <v>17</v>
      </c>
    </row>
    <row r="24" spans="1:4" x14ac:dyDescent="0.25">
      <c r="D24" s="8" t="s">
        <v>18</v>
      </c>
    </row>
    <row r="25" spans="1:4" x14ac:dyDescent="0.25">
      <c r="D25" s="8" t="s">
        <v>19</v>
      </c>
    </row>
    <row r="26" spans="1:4" x14ac:dyDescent="0.25">
      <c r="D26" s="8" t="s">
        <v>29</v>
      </c>
    </row>
    <row r="27" spans="1:4" x14ac:dyDescent="0.25">
      <c r="D27" s="8" t="s">
        <v>30</v>
      </c>
    </row>
    <row r="28" spans="1:4" x14ac:dyDescent="0.25">
      <c r="D28" s="8" t="s">
        <v>31</v>
      </c>
    </row>
    <row r="29" spans="1:4" x14ac:dyDescent="0.25">
      <c r="D29" s="8" t="s">
        <v>32</v>
      </c>
    </row>
    <row r="30" spans="1:4" x14ac:dyDescent="0.25">
      <c r="D30" s="8" t="s">
        <v>33</v>
      </c>
    </row>
  </sheetData>
  <sheetProtection password="C662" sheet="1" objects="1" scenarios="1"/>
  <pageMargins left="0.7" right="0.7" top="0.78740157499999996" bottom="0.78740157499999996" header="0.3" footer="0.3"/>
  <pageSetup paperSize="9" orientation="portrait" verticalDpi="0" r:id="rId1"/>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3</vt:i4>
      </vt:variant>
    </vt:vector>
  </HeadingPairs>
  <TitlesOfParts>
    <vt:vector size="11" baseType="lpstr">
      <vt:lpstr>Hilfe</vt:lpstr>
      <vt:lpstr>Vorplanung</vt:lpstr>
      <vt:lpstr>Finanzplan</vt:lpstr>
      <vt:lpstr>Projektplan</vt:lpstr>
      <vt:lpstr>Einnahmen</vt:lpstr>
      <vt:lpstr>Ausgaben-Kosten</vt:lpstr>
      <vt:lpstr>Anlagen</vt:lpstr>
      <vt:lpstr>Tabelle5</vt:lpstr>
      <vt:lpstr>'Ausgaben-Kosten'!Drucktitel</vt:lpstr>
      <vt:lpstr>Einnahmen!Drucktitel</vt:lpstr>
      <vt:lpstr>Projektplan!Drucktitel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Koch</dc:creator>
  <cp:lastModifiedBy>Moldenhauer Corina</cp:lastModifiedBy>
  <cp:lastPrinted>2020-01-07T15:19:34Z</cp:lastPrinted>
  <dcterms:created xsi:type="dcterms:W3CDTF">2018-10-16T05:58:44Z</dcterms:created>
  <dcterms:modified xsi:type="dcterms:W3CDTF">2023-01-11T15:49:16Z</dcterms:modified>
</cp:coreProperties>
</file>